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ocuments\R\win-library\3.3\LOBSTAHS\doc\xlsx\"/>
    </mc:Choice>
  </mc:AlternateContent>
  <bookViews>
    <workbookView xWindow="6345" yWindow="465" windowWidth="25035" windowHeight="17460" tabRatio="500" firstSheet="2" activeTab="3"/>
  </bookViews>
  <sheets>
    <sheet name="Elemental composition matrix" sheetId="1" r:id="rId1"/>
    <sheet name="LOBSTAHS_componentCompTable" sheetId="2" r:id="rId2"/>
    <sheet name="Exact masses of basic species " sheetId="3" r:id="rId3"/>
    <sheet name="Notes" sheetId="4" r:id="rId4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0" i="1" l="1"/>
  <c r="C120" i="1"/>
  <c r="F120" i="1"/>
  <c r="P120" i="1"/>
  <c r="T120" i="1"/>
  <c r="B121" i="1"/>
  <c r="C121" i="1"/>
  <c r="F121" i="1"/>
  <c r="P121" i="1"/>
  <c r="T121" i="1"/>
  <c r="B122" i="1"/>
  <c r="C122" i="1"/>
  <c r="F122" i="1"/>
  <c r="P122" i="1"/>
  <c r="T122" i="1"/>
  <c r="B123" i="1"/>
  <c r="C123" i="1"/>
  <c r="F123" i="1"/>
  <c r="P123" i="1"/>
  <c r="T123" i="1"/>
  <c r="B104" i="1"/>
  <c r="C104" i="1"/>
  <c r="F104" i="1"/>
  <c r="P104" i="1"/>
  <c r="T104" i="1"/>
  <c r="B105" i="1"/>
  <c r="C105" i="1"/>
  <c r="F105" i="1"/>
  <c r="P105" i="1"/>
  <c r="T105" i="1"/>
  <c r="B106" i="1"/>
  <c r="C106" i="1"/>
  <c r="F106" i="1"/>
  <c r="P106" i="1"/>
  <c r="T106" i="1"/>
  <c r="B107" i="1"/>
  <c r="C107" i="1"/>
  <c r="F107" i="1"/>
  <c r="P107" i="1"/>
  <c r="T107" i="1"/>
  <c r="B108" i="1"/>
  <c r="C108" i="1"/>
  <c r="F108" i="1"/>
  <c r="P108" i="1"/>
  <c r="T108" i="1"/>
  <c r="B109" i="1"/>
  <c r="C109" i="1"/>
  <c r="F109" i="1"/>
  <c r="P109" i="1"/>
  <c r="T109" i="1"/>
  <c r="B110" i="1"/>
  <c r="C110" i="1"/>
  <c r="F110" i="1"/>
  <c r="P110" i="1"/>
  <c r="T110" i="1"/>
  <c r="B111" i="1"/>
  <c r="C111" i="1"/>
  <c r="F111" i="1"/>
  <c r="P111" i="1"/>
  <c r="T111" i="1"/>
  <c r="B112" i="1"/>
  <c r="C112" i="1"/>
  <c r="F112" i="1"/>
  <c r="P112" i="1"/>
  <c r="T112" i="1"/>
  <c r="B113" i="1"/>
  <c r="C113" i="1"/>
  <c r="F113" i="1"/>
  <c r="P113" i="1"/>
  <c r="T113" i="1"/>
  <c r="B114" i="1"/>
  <c r="C114" i="1"/>
  <c r="F114" i="1"/>
  <c r="P114" i="1"/>
  <c r="T114" i="1"/>
  <c r="B115" i="1"/>
  <c r="C115" i="1"/>
  <c r="F115" i="1"/>
  <c r="P115" i="1"/>
  <c r="T115" i="1"/>
  <c r="B116" i="1"/>
  <c r="C116" i="1"/>
  <c r="F116" i="1"/>
  <c r="P116" i="1"/>
  <c r="T116" i="1"/>
  <c r="B117" i="1"/>
  <c r="C117" i="1"/>
  <c r="F117" i="1"/>
  <c r="P117" i="1"/>
  <c r="T117" i="1"/>
  <c r="B118" i="1"/>
  <c r="C118" i="1"/>
  <c r="F118" i="1"/>
  <c r="P118" i="1"/>
  <c r="T118" i="1"/>
  <c r="B119" i="1"/>
  <c r="C119" i="1"/>
  <c r="F119" i="1"/>
  <c r="P119" i="1"/>
  <c r="T119" i="1"/>
  <c r="T103" i="1"/>
  <c r="P103" i="1"/>
  <c r="F103" i="1"/>
  <c r="C103" i="1"/>
  <c r="B103" i="1"/>
  <c r="T102" i="1"/>
  <c r="T16" i="1"/>
  <c r="M1" i="1"/>
  <c r="T17" i="1"/>
  <c r="N1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11" i="1"/>
  <c r="T3" i="1"/>
  <c r="T4" i="1"/>
  <c r="T5" i="1"/>
  <c r="T6" i="1"/>
  <c r="T7" i="1"/>
  <c r="T8" i="1"/>
  <c r="T9" i="1"/>
  <c r="T10" i="1"/>
  <c r="T12" i="1"/>
  <c r="T13" i="1"/>
  <c r="T14" i="1"/>
  <c r="T15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</calcChain>
</file>

<file path=xl/sharedStrings.xml><?xml version="1.0" encoding="utf-8"?>
<sst xmlns="http://schemas.openxmlformats.org/spreadsheetml/2006/main" count="1030" uniqueCount="198">
  <si>
    <t>DGCC</t>
  </si>
  <si>
    <t>DGDG</t>
  </si>
  <si>
    <t>DGTS_DGTA</t>
  </si>
  <si>
    <t>DNPPE</t>
  </si>
  <si>
    <t>PE</t>
  </si>
  <si>
    <t>PG</t>
  </si>
  <si>
    <t>PC</t>
  </si>
  <si>
    <t>PUA</t>
  </si>
  <si>
    <t>SQDG</t>
  </si>
  <si>
    <t>MGDG</t>
  </si>
  <si>
    <t>[M-H]-</t>
  </si>
  <si>
    <t>[M+HAc-H]-</t>
  </si>
  <si>
    <t>[M+Cl]-</t>
  </si>
  <si>
    <t>[M+2NaAc+Cl]-</t>
  </si>
  <si>
    <t>[M+3Ac+2Na]-</t>
  </si>
  <si>
    <t>[M+K-2H]-</t>
  </si>
  <si>
    <t>[M+Na-2H]-</t>
  </si>
  <si>
    <t>[M+Na+Cl-H]-</t>
  </si>
  <si>
    <t>[M+NaAc+Cl]-</t>
  </si>
  <si>
    <t>[M+NaAc+HAc-H]-</t>
  </si>
  <si>
    <t>TAG</t>
  </si>
  <si>
    <t>[M+2Na-H]+</t>
  </si>
  <si>
    <t>[M+H]+</t>
  </si>
  <si>
    <t>[M+K]+</t>
  </si>
  <si>
    <t>[M+Na]+</t>
  </si>
  <si>
    <t>[M+NH4+ACN]+</t>
  </si>
  <si>
    <t>[M+C2H3Na2O2]+</t>
  </si>
  <si>
    <t>[M+2Na+Cl]+</t>
  </si>
  <si>
    <t>[M+C4H10N3]+</t>
  </si>
  <si>
    <t>[M+NH4]+</t>
  </si>
  <si>
    <t>C</t>
  </si>
  <si>
    <t>H</t>
  </si>
  <si>
    <t>N</t>
  </si>
  <si>
    <t>O</t>
  </si>
  <si>
    <t>P</t>
  </si>
  <si>
    <t>S</t>
  </si>
  <si>
    <t>Na</t>
  </si>
  <si>
    <t>Cl</t>
  </si>
  <si>
    <t>K</t>
  </si>
  <si>
    <t>H+</t>
  </si>
  <si>
    <t>Ac-</t>
  </si>
  <si>
    <t>e-</t>
  </si>
  <si>
    <t>ACN</t>
  </si>
  <si>
    <t>Exact mass</t>
  </si>
  <si>
    <t>Mg</t>
  </si>
  <si>
    <t>Provided under an Apache 2.0 license; attribution required</t>
  </si>
  <si>
    <t>File history:</t>
  </si>
  <si>
    <t>Date</t>
  </si>
  <si>
    <t>Task performed</t>
  </si>
  <si>
    <t>By whom?</t>
  </si>
  <si>
    <t>JRC</t>
  </si>
  <si>
    <t>Matrix created and validated</t>
  </si>
  <si>
    <t>FFA</t>
  </si>
  <si>
    <t>H_plus</t>
  </si>
  <si>
    <t>e_minus</t>
  </si>
  <si>
    <t>Ac_minus</t>
  </si>
  <si>
    <t>Added column "Lipid_class"</t>
  </si>
  <si>
    <t>pigment</t>
  </si>
  <si>
    <t>Chl_a</t>
  </si>
  <si>
    <t>19prime_but_fuco</t>
  </si>
  <si>
    <t>19prime_hex_fuco</t>
  </si>
  <si>
    <t>Allox</t>
  </si>
  <si>
    <t>Alpha_carotene</t>
  </si>
  <si>
    <t>Beta_carotenes</t>
  </si>
  <si>
    <t>Chl_b</t>
  </si>
  <si>
    <t>Chl_c2</t>
  </si>
  <si>
    <t>Chl_c3</t>
  </si>
  <si>
    <t>Chlide_a</t>
  </si>
  <si>
    <t>Croco</t>
  </si>
  <si>
    <t>Dd_Ddc</t>
  </si>
  <si>
    <t>Dt</t>
  </si>
  <si>
    <t>Echin</t>
  </si>
  <si>
    <t>Fuco</t>
  </si>
  <si>
    <t>Lut</t>
  </si>
  <si>
    <t>Neox_Nos</t>
  </si>
  <si>
    <t>Peri</t>
  </si>
  <si>
    <t>Pheophytin_a</t>
  </si>
  <si>
    <t>Pras</t>
  </si>
  <si>
    <t>Viol</t>
  </si>
  <si>
    <t>Zeax</t>
  </si>
  <si>
    <t>Fixed errors with SQDG, PG compositions</t>
  </si>
  <si>
    <t>[M+NaAc-H]-</t>
  </si>
  <si>
    <t>IP_DAG</t>
  </si>
  <si>
    <t>To generate a .csv version of the worksheet for use with LOBSTAHS:</t>
  </si>
  <si>
    <t>Updated some comments</t>
  </si>
  <si>
    <t>Composition matrix for computing exact masses of lipid and oxylipin analytes using in silico simulation</t>
  </si>
  <si>
    <t>Fixed error in DNPPE components</t>
  </si>
  <si>
    <t>LPC</t>
  </si>
  <si>
    <t>IP_MAG</t>
  </si>
  <si>
    <t>Added class IP_MAG and a LPC class to calculate lyso species</t>
  </si>
  <si>
    <t>Adduct_hierarchy_lookup_class</t>
  </si>
  <si>
    <t>Scytonemin</t>
  </si>
  <si>
    <t>Red_scytonemin</t>
  </si>
  <si>
    <t>BLL</t>
  </si>
  <si>
    <t>PDPT</t>
  </si>
  <si>
    <t>vGSL</t>
  </si>
  <si>
    <t>sGSL</t>
  </si>
  <si>
    <t>hGSL</t>
  </si>
  <si>
    <t>hapGSL(t40:0)</t>
  </si>
  <si>
    <t>hapGSL</t>
  </si>
  <si>
    <t>hapGSL(t40:1)</t>
  </si>
  <si>
    <t>S_DGCC</t>
  </si>
  <si>
    <t>hapCER(d18:1/22:0(OH))</t>
  </si>
  <si>
    <t>hapCER</t>
  </si>
  <si>
    <t>hapCER(d18:1/22:1(OH))</t>
  </si>
  <si>
    <t>fungalGSL</t>
  </si>
  <si>
    <t>PQ9</t>
  </si>
  <si>
    <t>PQ9OH</t>
  </si>
  <si>
    <t>PQ9OH2</t>
  </si>
  <si>
    <t>UQ1:1</t>
  </si>
  <si>
    <t>UQ2:2</t>
  </si>
  <si>
    <t>UQ3:3</t>
  </si>
  <si>
    <t>UQ4:4</t>
  </si>
  <si>
    <t>UQ5:5</t>
  </si>
  <si>
    <t>UQ6:6</t>
  </si>
  <si>
    <t>UQ7:7</t>
  </si>
  <si>
    <t>UQ8:8</t>
  </si>
  <si>
    <t>UQ9:9</t>
  </si>
  <si>
    <t>UQ10:10</t>
  </si>
  <si>
    <t>UQ11:11</t>
  </si>
  <si>
    <t>UQ12:12</t>
  </si>
  <si>
    <t>UQ13:13</t>
  </si>
  <si>
    <t>fngGSL(20:1_OH)</t>
  </si>
  <si>
    <t>fngGSL(20:0_OH)</t>
  </si>
  <si>
    <t>fngGSL(19:1_OH)</t>
  </si>
  <si>
    <t>fngGSL(19:0_OH)</t>
  </si>
  <si>
    <t>fngGSL(18:1_OH)</t>
  </si>
  <si>
    <t>fngGSL(18:0_OH)</t>
  </si>
  <si>
    <t>fngGSL(17:1_OH)</t>
  </si>
  <si>
    <t>fngGSL(17:0_OH)</t>
  </si>
  <si>
    <t>fngGSL(16:1_OH)</t>
  </si>
  <si>
    <t>fngGSL(16:0_OH)</t>
  </si>
  <si>
    <t>fngGSL(15:1_OH)</t>
  </si>
  <si>
    <t>fngGSL(15:0_OH)</t>
  </si>
  <si>
    <t>fngGSL(14:1_OH)</t>
  </si>
  <si>
    <t>fngGSL(14:0_OH)</t>
  </si>
  <si>
    <t>Added BLL and PDPT as IP_DAG classes and vGSL, sGSL, hGSL, hapGSL, and hapCER as individual species</t>
  </si>
  <si>
    <t>JEH</t>
  </si>
  <si>
    <t>Added scytonemin and reduced scytonemin</t>
  </si>
  <si>
    <t>ubiquinone</t>
  </si>
  <si>
    <t>scytonemin</t>
  </si>
  <si>
    <t>reduced_scytonemin</t>
  </si>
  <si>
    <t>Fixed masses of fungal GSL to match exact masses of neutral species (not [M+H]+ adducts)</t>
  </si>
  <si>
    <t>Changed some nomenclature to be more descriptive</t>
  </si>
  <si>
    <t>See Collins, J. R., B. R. Edwards, H. F. Fredricks, and B. A. S. Van Mooy. 2016. LOBSTAHS: An adduct-based lipidomics strategy for discovery and identification of oxidative stress biomarkers. Analytical Chemistry 88: 7154-7162; doi:10.1021/acs.analchem.6b01260</t>
  </si>
  <si>
    <t>Renamed file; renamed column "Lipid_class" to "Species_class"</t>
  </si>
  <si>
    <t>Renamed "SDGCC" to "S_DGCC"</t>
  </si>
  <si>
    <t>Added SDGCC as IP_DAG class and fungal GSLs, ubiquinones (UQ) and plastoquinones (PQ) as individual species</t>
  </si>
  <si>
    <t>plastoquinone_9</t>
  </si>
  <si>
    <t>plastoquinone_9OH</t>
  </si>
  <si>
    <t>plastoquinone_9OH2</t>
  </si>
  <si>
    <t>Species_class</t>
  </si>
  <si>
    <t>basic_component</t>
  </si>
  <si>
    <t>adduct_neg</t>
  </si>
  <si>
    <t>adduct_pos</t>
  </si>
  <si>
    <t>Added fields "Adduct_hierarchy_lookup_class" and "DB_gen_type" in preparation for modifications to code in generateLOBdbase.R</t>
  </si>
  <si>
    <t>Note: An adduct hierarchy must be specified in the adduct ion hierarchy matrix for compound or compound class used in "Adduct_hierarchy_lookup_class"</t>
  </si>
  <si>
    <t>Modified "Adduct_hierarchy_lookup_class" to index directly on the field names in the adduct ion hierarchy matrix</t>
  </si>
  <si>
    <t>Changed the name of "DB_gen_type" to "DB_gen_compound_type" and changed the values to entries that convey more meaning</t>
  </si>
  <si>
    <t>DB_gen_compound_type</t>
  </si>
  <si>
    <t>DB_acyl_iteration</t>
  </si>
  <si>
    <t>DB_unique_species</t>
  </si>
  <si>
    <t>Fixed composition definitions of BLL (still verifying PDPT &amp; waiting on verification for S_DGCC)</t>
  </si>
  <si>
    <t>Fixed composition definitions of PDPT and S_DGCC</t>
  </si>
  <si>
    <t>HFF</t>
  </si>
  <si>
    <t>When done with edits/additions, copy all data in "Elemental composition matrix" except for the first row and last column</t>
  </si>
  <si>
    <t>Make any additions or modifications to the default set of entries by editing data in the first worksheet ("Elemental composition matrix")</t>
  </si>
  <si>
    <t>Note any changes in changelog (this "Notes" worksheet); consider requesting incorporation of your new lipids into the default LOBSTAHS database via a pull request on GitHub</t>
  </si>
  <si>
    <t>Latest version of LOBSTAHS available at https://github.com/vanmooylipidomics/LOBSTAHS</t>
  </si>
  <si>
    <t>Renamed file from "LOBSTAHS_basic_component_matrix.xlsx" to "LOBSTAHS_componentCompTable.xlsx" to ensure consistency across package documentation</t>
  </si>
  <si>
    <t>Can be used to generate "LOBSTAHS_componentCompTable.csv," required for lipid-oxlipid-oxyipin database generation in the LOBSTAHS lipidomics screening pipeline</t>
  </si>
  <si>
    <t>Navigate to second tab, "LOBSTAHS_componentCompTable," then paste the data copied from the first worksheet "as values"</t>
  </si>
  <si>
    <t>Export the "LOBSTAHS_componentCompTable" worksheet as a .csv file with the filename "LOBSTAHS_componentCompTable.csv"; this file can be sourced by specifying the file path in the LOBSTAHS database generation function generateLOBdbase()</t>
  </si>
  <si>
    <t>PDMS</t>
  </si>
  <si>
    <t>PDMS6</t>
  </si>
  <si>
    <t>Si</t>
  </si>
  <si>
    <t>PDMS7</t>
  </si>
  <si>
    <t>PDMS8</t>
  </si>
  <si>
    <t>PDMS9</t>
  </si>
  <si>
    <t>PDMS10</t>
  </si>
  <si>
    <t>PDMS11</t>
  </si>
  <si>
    <t>PDMS12</t>
  </si>
  <si>
    <t>PDMS13</t>
  </si>
  <si>
    <t>PDMS14</t>
  </si>
  <si>
    <t>PDMS15</t>
  </si>
  <si>
    <t>PDMS16</t>
  </si>
  <si>
    <t>PDMS17</t>
  </si>
  <si>
    <t>PDMS18</t>
  </si>
  <si>
    <t>PDMS19</t>
  </si>
  <si>
    <t>PDMS20</t>
  </si>
  <si>
    <t>PDMS21</t>
  </si>
  <si>
    <t>PDMS22</t>
  </si>
  <si>
    <t>PDMS23</t>
  </si>
  <si>
    <t>PDMS24</t>
  </si>
  <si>
    <t>PDMS25</t>
  </si>
  <si>
    <t>PDMS26</t>
  </si>
  <si>
    <t>PDMS27</t>
  </si>
  <si>
    <t>Added Si as an elemental component and PDMS as series of unique species.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</si>
</sst>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workbookViewId="0">
      <pane ySplit="1080" topLeftCell="A80" activePane="bottomLeft"/>
      <selection activeCell="P3" sqref="P3"/>
      <selection pane="bottomLeft" activeCell="G130" sqref="G130"/>
    </sheetView>
  </sheetViews>
  <sheetFormatPr defaultColWidth="11" defaultRowHeight="15.75" x14ac:dyDescent="0.25"/>
  <cols>
    <col min="1" max="1" width="22.375" customWidth="1"/>
    <col min="2" max="2" width="8.375" bestFit="1" customWidth="1"/>
    <col min="3" max="16" width="4.5" customWidth="1"/>
    <col min="17" max="17" width="23.5" customWidth="1"/>
    <col min="18" max="18" width="19.5" customWidth="1"/>
    <col min="19" max="19" width="21.375" bestFit="1" customWidth="1"/>
  </cols>
  <sheetData>
    <row r="1" spans="1:20" x14ac:dyDescent="0.25">
      <c r="B1">
        <v>12</v>
      </c>
      <c r="C1">
        <v>1.0078250399999999</v>
      </c>
      <c r="D1">
        <v>1.00727646677</v>
      </c>
      <c r="E1">
        <v>14.003074005</v>
      </c>
      <c r="F1">
        <v>15.994914622</v>
      </c>
      <c r="G1">
        <v>30.973761511999999</v>
      </c>
      <c r="H1">
        <v>31.972070689999999</v>
      </c>
      <c r="I1">
        <v>22.98977</v>
      </c>
      <c r="J1">
        <v>34.968852707000003</v>
      </c>
      <c r="K1">
        <v>38.963706860999999</v>
      </c>
      <c r="L1">
        <v>5.4857990924000002E-4</v>
      </c>
      <c r="M1">
        <f>T16</f>
        <v>41.026549125000003</v>
      </c>
      <c r="N1">
        <f>T17</f>
        <v>59.013304364</v>
      </c>
      <c r="O1">
        <v>23.985045</v>
      </c>
    </row>
    <row r="2" spans="1:20" x14ac:dyDescent="0.25">
      <c r="B2" t="s">
        <v>30</v>
      </c>
      <c r="C2" t="s">
        <v>31</v>
      </c>
      <c r="D2" t="s">
        <v>53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54</v>
      </c>
      <c r="M2" t="s">
        <v>42</v>
      </c>
      <c r="N2" t="s">
        <v>55</v>
      </c>
      <c r="O2" t="s">
        <v>44</v>
      </c>
      <c r="P2" t="s">
        <v>175</v>
      </c>
      <c r="Q2" t="s">
        <v>151</v>
      </c>
      <c r="R2" t="s">
        <v>90</v>
      </c>
      <c r="S2" t="s">
        <v>159</v>
      </c>
      <c r="T2" t="s">
        <v>43</v>
      </c>
    </row>
    <row r="3" spans="1:20" x14ac:dyDescent="0.25">
      <c r="A3" t="s">
        <v>52</v>
      </c>
      <c r="B3">
        <v>0</v>
      </c>
      <c r="C3">
        <v>1</v>
      </c>
      <c r="D3">
        <v>0</v>
      </c>
      <c r="E3">
        <v>0</v>
      </c>
      <c r="F3">
        <v>2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52</v>
      </c>
      <c r="R3" t="s">
        <v>52</v>
      </c>
      <c r="S3" t="s">
        <v>160</v>
      </c>
      <c r="T3" s="4">
        <f t="shared" ref="T3:T15" si="0">B3*$B$1+C3*$C$1+D3*$D$1+E3*$E$1+F3*$F$1+G3*$G$1+H3*$H$1+I3*$I$1+J3*$J$1+K3*$K$1+L3*$L$1+M3*$M$1+N3*$N$1+O3*$O$1</f>
        <v>32.997654283999999</v>
      </c>
    </row>
    <row r="4" spans="1:20" x14ac:dyDescent="0.25">
      <c r="A4" t="s">
        <v>0</v>
      </c>
      <c r="B4">
        <v>10</v>
      </c>
      <c r="C4">
        <v>19</v>
      </c>
      <c r="D4">
        <v>0</v>
      </c>
      <c r="E4">
        <v>1</v>
      </c>
      <c r="F4">
        <v>8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82</v>
      </c>
      <c r="R4" t="s">
        <v>0</v>
      </c>
      <c r="S4" t="s">
        <v>160</v>
      </c>
      <c r="T4" s="4">
        <f t="shared" si="0"/>
        <v>281.111066741</v>
      </c>
    </row>
    <row r="5" spans="1:20" x14ac:dyDescent="0.25">
      <c r="A5" t="s">
        <v>1</v>
      </c>
      <c r="B5">
        <v>15</v>
      </c>
      <c r="C5">
        <v>26</v>
      </c>
      <c r="D5">
        <v>0</v>
      </c>
      <c r="E5">
        <v>0</v>
      </c>
      <c r="F5">
        <v>15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82</v>
      </c>
      <c r="R5" t="s">
        <v>1</v>
      </c>
      <c r="S5" t="s">
        <v>160</v>
      </c>
      <c r="T5" s="4">
        <f t="shared" si="0"/>
        <v>446.12717036999999</v>
      </c>
    </row>
    <row r="6" spans="1:20" x14ac:dyDescent="0.25">
      <c r="A6" t="s">
        <v>2</v>
      </c>
      <c r="B6">
        <v>10</v>
      </c>
      <c r="C6">
        <v>19</v>
      </c>
      <c r="D6">
        <v>0</v>
      </c>
      <c r="E6">
        <v>1</v>
      </c>
      <c r="F6">
        <v>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82</v>
      </c>
      <c r="R6" t="s">
        <v>2</v>
      </c>
      <c r="S6" t="s">
        <v>160</v>
      </c>
      <c r="T6" s="4">
        <f t="shared" si="0"/>
        <v>265.11615211899999</v>
      </c>
    </row>
    <row r="7" spans="1:20" x14ac:dyDescent="0.25">
      <c r="A7" t="s">
        <v>3</v>
      </c>
      <c r="B7">
        <v>43</v>
      </c>
      <c r="C7">
        <v>76</v>
      </c>
      <c r="D7">
        <v>0</v>
      </c>
      <c r="E7">
        <v>3</v>
      </c>
      <c r="F7">
        <v>12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</v>
      </c>
      <c r="R7" t="s">
        <v>3</v>
      </c>
      <c r="S7" t="s">
        <v>161</v>
      </c>
      <c r="T7" s="4">
        <f t="shared" si="0"/>
        <v>857.51666203100001</v>
      </c>
    </row>
    <row r="8" spans="1:20" x14ac:dyDescent="0.25">
      <c r="A8" t="s">
        <v>4</v>
      </c>
      <c r="B8">
        <v>5</v>
      </c>
      <c r="C8">
        <v>12</v>
      </c>
      <c r="D8">
        <v>0</v>
      </c>
      <c r="E8">
        <v>1</v>
      </c>
      <c r="F8">
        <v>8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82</v>
      </c>
      <c r="R8" t="s">
        <v>4</v>
      </c>
      <c r="S8" t="s">
        <v>160</v>
      </c>
      <c r="T8" s="4">
        <f t="shared" si="0"/>
        <v>245.03005297300001</v>
      </c>
    </row>
    <row r="9" spans="1:20" x14ac:dyDescent="0.25">
      <c r="A9" t="s">
        <v>5</v>
      </c>
      <c r="B9">
        <v>6</v>
      </c>
      <c r="C9">
        <v>13</v>
      </c>
      <c r="D9">
        <v>0</v>
      </c>
      <c r="E9">
        <v>0</v>
      </c>
      <c r="F9">
        <v>10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82</v>
      </c>
      <c r="R9" t="s">
        <v>5</v>
      </c>
      <c r="S9" t="s">
        <v>160</v>
      </c>
      <c r="T9" s="4">
        <f t="shared" si="0"/>
        <v>276.024633252</v>
      </c>
    </row>
    <row r="10" spans="1:20" x14ac:dyDescent="0.25">
      <c r="A10" t="s">
        <v>6</v>
      </c>
      <c r="B10">
        <v>8</v>
      </c>
      <c r="C10">
        <v>18</v>
      </c>
      <c r="D10">
        <v>0</v>
      </c>
      <c r="E10">
        <v>1</v>
      </c>
      <c r="F10">
        <v>8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t="s">
        <v>82</v>
      </c>
      <c r="R10" t="s">
        <v>6</v>
      </c>
      <c r="S10" t="s">
        <v>160</v>
      </c>
      <c r="T10" s="4">
        <f t="shared" si="0"/>
        <v>287.07700321300001</v>
      </c>
    </row>
    <row r="11" spans="1:20" x14ac:dyDescent="0.25">
      <c r="A11" t="s">
        <v>87</v>
      </c>
      <c r="B11">
        <v>8</v>
      </c>
      <c r="C11">
        <v>19</v>
      </c>
      <c r="D11">
        <v>0</v>
      </c>
      <c r="E11">
        <v>1</v>
      </c>
      <c r="F11">
        <v>7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t="s">
        <v>88</v>
      </c>
      <c r="R11" t="s">
        <v>87</v>
      </c>
      <c r="S11" t="s">
        <v>160</v>
      </c>
      <c r="T11" s="4">
        <f t="shared" si="0"/>
        <v>272.089913631</v>
      </c>
    </row>
    <row r="12" spans="1:20" x14ac:dyDescent="0.25">
      <c r="A12" t="s">
        <v>7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7</v>
      </c>
      <c r="R12" t="s">
        <v>7</v>
      </c>
      <c r="S12" t="s">
        <v>160</v>
      </c>
      <c r="T12" s="4">
        <f t="shared" si="0"/>
        <v>15.994914622</v>
      </c>
    </row>
    <row r="13" spans="1:20" x14ac:dyDescent="0.25">
      <c r="A13" t="s">
        <v>8</v>
      </c>
      <c r="B13">
        <v>9</v>
      </c>
      <c r="C13">
        <v>16</v>
      </c>
      <c r="D13">
        <v>0</v>
      </c>
      <c r="E13">
        <v>0</v>
      </c>
      <c r="F13">
        <v>12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7" t="s">
        <v>82</v>
      </c>
      <c r="R13" s="7" t="s">
        <v>8</v>
      </c>
      <c r="S13" t="s">
        <v>160</v>
      </c>
      <c r="T13" s="4">
        <f t="shared" si="0"/>
        <v>348.03624679400002</v>
      </c>
    </row>
    <row r="14" spans="1:20" x14ac:dyDescent="0.25">
      <c r="A14" t="s">
        <v>58</v>
      </c>
      <c r="B14">
        <v>55</v>
      </c>
      <c r="C14">
        <v>72</v>
      </c>
      <c r="D14">
        <v>0</v>
      </c>
      <c r="E14">
        <v>4</v>
      </c>
      <c r="F14">
        <v>5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 t="s">
        <v>57</v>
      </c>
      <c r="R14" t="s">
        <v>57</v>
      </c>
      <c r="S14" t="s">
        <v>161</v>
      </c>
      <c r="T14" s="4">
        <f t="shared" si="0"/>
        <v>892.53531701000009</v>
      </c>
    </row>
    <row r="15" spans="1:20" x14ac:dyDescent="0.25">
      <c r="A15" t="s">
        <v>9</v>
      </c>
      <c r="B15">
        <v>9</v>
      </c>
      <c r="C15">
        <v>16</v>
      </c>
      <c r="D15">
        <v>0</v>
      </c>
      <c r="E15">
        <v>0</v>
      </c>
      <c r="F15">
        <v>10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7" t="s">
        <v>82</v>
      </c>
      <c r="R15" s="7" t="s">
        <v>9</v>
      </c>
      <c r="S15" t="s">
        <v>160</v>
      </c>
      <c r="T15" s="4">
        <f t="shared" si="0"/>
        <v>284.07434685999999</v>
      </c>
    </row>
    <row r="16" spans="1:20" x14ac:dyDescent="0.25">
      <c r="A16" t="s">
        <v>42</v>
      </c>
      <c r="B16">
        <v>2</v>
      </c>
      <c r="C16">
        <v>3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152</v>
      </c>
      <c r="S16" t="s">
        <v>152</v>
      </c>
      <c r="T16" s="4">
        <f>B16*$B$1+C16*$C$1+D16*$D$1+E16*$E$1+F16*$F$1+G16*$G$1+H16*$H$1+I16*$I$1+J16*$J$1+K16*$K$1+L16*$L$1</f>
        <v>41.026549125000003</v>
      </c>
    </row>
    <row r="17" spans="1:20" x14ac:dyDescent="0.25">
      <c r="A17" t="s">
        <v>40</v>
      </c>
      <c r="B17">
        <v>2</v>
      </c>
      <c r="C17">
        <v>3</v>
      </c>
      <c r="D17">
        <v>0</v>
      </c>
      <c r="E17">
        <v>0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152</v>
      </c>
      <c r="S17" t="s">
        <v>152</v>
      </c>
      <c r="T17" s="4">
        <f>B17*$B$1+C17*$C$1+D17*$D$1+E17*$E$1+F17*$F$1+G17*$G$1+H17*$H$1+I17*$I$1+J17*$J$1+K17*$K$1+L17*$L$1</f>
        <v>59.013304364</v>
      </c>
    </row>
    <row r="18" spans="1:20" x14ac:dyDescent="0.25">
      <c r="A18" s="1" t="s">
        <v>10</v>
      </c>
      <c r="B18">
        <v>0</v>
      </c>
      <c r="C18">
        <v>-1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 t="s">
        <v>153</v>
      </c>
      <c r="S18" t="s">
        <v>153</v>
      </c>
      <c r="T18" s="4">
        <f t="shared" ref="T18:T81" si="1">B18*$B$1+C18*$C$1+D18*$D$1+E18*$E$1+F18*$F$1+G18*$G$1+H18*$H$1+I18*$I$1+J18*$J$1+K18*$K$1+L18*$L$1+M18*$M$1+N18*$N$1+O18*$O$1</f>
        <v>-1.00727646009076</v>
      </c>
    </row>
    <row r="19" spans="1:20" x14ac:dyDescent="0.25">
      <c r="A19" s="1" t="s">
        <v>11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1</v>
      </c>
      <c r="O19">
        <v>0</v>
      </c>
      <c r="P19">
        <v>0</v>
      </c>
      <c r="Q19" t="s">
        <v>153</v>
      </c>
      <c r="S19" t="s">
        <v>153</v>
      </c>
      <c r="T19" s="4">
        <f t="shared" si="1"/>
        <v>59.013852943909242</v>
      </c>
    </row>
    <row r="20" spans="1:20" x14ac:dyDescent="0.25">
      <c r="A20" s="1" t="s">
        <v>12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 t="s">
        <v>153</v>
      </c>
      <c r="S20" t="s">
        <v>153</v>
      </c>
      <c r="T20" s="4">
        <f t="shared" si="1"/>
        <v>34.969401286909246</v>
      </c>
    </row>
    <row r="21" spans="1:20" x14ac:dyDescent="0.25">
      <c r="A21" s="1" t="s">
        <v>13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2</v>
      </c>
      <c r="J21">
        <v>1</v>
      </c>
      <c r="K21">
        <v>0</v>
      </c>
      <c r="L21">
        <v>1</v>
      </c>
      <c r="M21">
        <v>0</v>
      </c>
      <c r="N21">
        <v>2</v>
      </c>
      <c r="O21">
        <v>0</v>
      </c>
      <c r="P21">
        <v>0</v>
      </c>
      <c r="Q21" t="s">
        <v>153</v>
      </c>
      <c r="S21" t="s">
        <v>153</v>
      </c>
      <c r="T21" s="4">
        <f t="shared" si="1"/>
        <v>198.97555001490923</v>
      </c>
    </row>
    <row r="22" spans="1:20" x14ac:dyDescent="0.25">
      <c r="A22" s="1" t="s">
        <v>14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</v>
      </c>
      <c r="J22">
        <v>0</v>
      </c>
      <c r="K22">
        <v>0</v>
      </c>
      <c r="L22">
        <v>1</v>
      </c>
      <c r="M22">
        <v>0</v>
      </c>
      <c r="N22">
        <v>3</v>
      </c>
      <c r="O22">
        <v>0</v>
      </c>
      <c r="P22">
        <v>0</v>
      </c>
      <c r="Q22" t="s">
        <v>153</v>
      </c>
      <c r="S22" t="s">
        <v>153</v>
      </c>
      <c r="T22" s="4">
        <f t="shared" si="1"/>
        <v>223.02000167190926</v>
      </c>
    </row>
    <row r="23" spans="1:20" x14ac:dyDescent="0.25">
      <c r="A23" s="1" t="s">
        <v>81</v>
      </c>
      <c r="B23">
        <v>0</v>
      </c>
      <c r="C23">
        <v>-1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1</v>
      </c>
      <c r="M23">
        <v>0</v>
      </c>
      <c r="N23">
        <v>1</v>
      </c>
      <c r="O23">
        <v>0</v>
      </c>
      <c r="P23">
        <v>0</v>
      </c>
      <c r="Q23" t="s">
        <v>153</v>
      </c>
      <c r="S23" t="s">
        <v>153</v>
      </c>
      <c r="T23" s="4">
        <f t="shared" si="1"/>
        <v>80.995797903909235</v>
      </c>
    </row>
    <row r="24" spans="1:20" x14ac:dyDescent="0.25">
      <c r="A24" s="1" t="s">
        <v>15</v>
      </c>
      <c r="B24">
        <v>0</v>
      </c>
      <c r="C24">
        <v>-2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 t="s">
        <v>153</v>
      </c>
      <c r="S24" t="s">
        <v>153</v>
      </c>
      <c r="T24" s="4">
        <f t="shared" si="1"/>
        <v>36.948605360909241</v>
      </c>
    </row>
    <row r="25" spans="1:20" x14ac:dyDescent="0.25">
      <c r="A25" s="1" t="s">
        <v>16</v>
      </c>
      <c r="B25">
        <v>0</v>
      </c>
      <c r="C25">
        <v>-2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 t="s">
        <v>153</v>
      </c>
      <c r="S25" t="s">
        <v>153</v>
      </c>
      <c r="T25" s="4">
        <f t="shared" si="1"/>
        <v>20.974668499909239</v>
      </c>
    </row>
    <row r="26" spans="1:20" x14ac:dyDescent="0.25">
      <c r="A26" s="1" t="s">
        <v>17</v>
      </c>
      <c r="B26">
        <v>0</v>
      </c>
      <c r="C26">
        <v>-1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 t="s">
        <v>153</v>
      </c>
      <c r="S26" t="s">
        <v>153</v>
      </c>
      <c r="T26" s="4">
        <f t="shared" si="1"/>
        <v>56.951346246909246</v>
      </c>
    </row>
    <row r="27" spans="1:20" x14ac:dyDescent="0.25">
      <c r="A27" s="1" t="s">
        <v>18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1</v>
      </c>
      <c r="K27">
        <v>0</v>
      </c>
      <c r="L27">
        <v>1</v>
      </c>
      <c r="M27">
        <v>0</v>
      </c>
      <c r="N27">
        <v>1</v>
      </c>
      <c r="O27">
        <v>0</v>
      </c>
      <c r="P27">
        <v>0</v>
      </c>
      <c r="Q27" t="s">
        <v>153</v>
      </c>
      <c r="S27" t="s">
        <v>153</v>
      </c>
      <c r="T27" s="4">
        <f t="shared" si="1"/>
        <v>116.97247565090925</v>
      </c>
    </row>
    <row r="28" spans="1:20" x14ac:dyDescent="0.25">
      <c r="A28" s="1" t="s">
        <v>19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0</v>
      </c>
      <c r="L28">
        <v>1</v>
      </c>
      <c r="M28">
        <v>0</v>
      </c>
      <c r="N28">
        <v>2</v>
      </c>
      <c r="O28">
        <v>0</v>
      </c>
      <c r="P28">
        <v>0</v>
      </c>
      <c r="Q28" t="s">
        <v>153</v>
      </c>
      <c r="S28" t="s">
        <v>153</v>
      </c>
      <c r="T28" s="4">
        <f t="shared" si="1"/>
        <v>141.01692730790924</v>
      </c>
    </row>
    <row r="29" spans="1:20" x14ac:dyDescent="0.25">
      <c r="A29" s="3" t="s">
        <v>21</v>
      </c>
      <c r="B29">
        <v>0</v>
      </c>
      <c r="C29">
        <v>-1</v>
      </c>
      <c r="D29">
        <v>0</v>
      </c>
      <c r="E29">
        <v>0</v>
      </c>
      <c r="F29">
        <v>0</v>
      </c>
      <c r="G29">
        <v>0</v>
      </c>
      <c r="H29">
        <v>0</v>
      </c>
      <c r="I29">
        <v>2</v>
      </c>
      <c r="J29">
        <v>0</v>
      </c>
      <c r="K29">
        <v>0</v>
      </c>
      <c r="L29">
        <v>-1</v>
      </c>
      <c r="M29">
        <v>0</v>
      </c>
      <c r="N29">
        <v>0</v>
      </c>
      <c r="O29">
        <v>0</v>
      </c>
      <c r="P29">
        <v>0</v>
      </c>
      <c r="Q29" t="s">
        <v>154</v>
      </c>
      <c r="S29" t="s">
        <v>154</v>
      </c>
      <c r="T29" s="4">
        <f t="shared" si="1"/>
        <v>44.971166380090757</v>
      </c>
    </row>
    <row r="30" spans="1:20" x14ac:dyDescent="0.25">
      <c r="A30" s="3" t="s">
        <v>22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-1</v>
      </c>
      <c r="M30">
        <v>0</v>
      </c>
      <c r="N30">
        <v>0</v>
      </c>
      <c r="O30">
        <v>0</v>
      </c>
      <c r="P30">
        <v>0</v>
      </c>
      <c r="Q30" t="s">
        <v>154</v>
      </c>
      <c r="S30" t="s">
        <v>154</v>
      </c>
      <c r="T30" s="4">
        <f t="shared" si="1"/>
        <v>1.00727646009076</v>
      </c>
    </row>
    <row r="31" spans="1:20" x14ac:dyDescent="0.25">
      <c r="A31" s="3" t="s">
        <v>23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1</v>
      </c>
      <c r="L31">
        <v>-1</v>
      </c>
      <c r="M31">
        <v>0</v>
      </c>
      <c r="N31">
        <v>0</v>
      </c>
      <c r="O31">
        <v>0</v>
      </c>
      <c r="P31">
        <v>0</v>
      </c>
      <c r="Q31" t="s">
        <v>154</v>
      </c>
      <c r="S31" t="s">
        <v>154</v>
      </c>
      <c r="T31" s="4">
        <f t="shared" si="1"/>
        <v>38.963158281090756</v>
      </c>
    </row>
    <row r="32" spans="1:20" x14ac:dyDescent="0.25">
      <c r="A32" s="3" t="s">
        <v>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1</v>
      </c>
      <c r="J32">
        <v>0</v>
      </c>
      <c r="K32">
        <v>0</v>
      </c>
      <c r="L32">
        <v>-1</v>
      </c>
      <c r="M32">
        <v>0</v>
      </c>
      <c r="N32">
        <v>0</v>
      </c>
      <c r="O32">
        <v>0</v>
      </c>
      <c r="P32">
        <v>0</v>
      </c>
      <c r="Q32" t="s">
        <v>154</v>
      </c>
      <c r="S32" t="s">
        <v>154</v>
      </c>
      <c r="T32" s="4">
        <f t="shared" si="1"/>
        <v>22.989221420090761</v>
      </c>
    </row>
    <row r="33" spans="1:20" x14ac:dyDescent="0.25">
      <c r="A33" s="3" t="s">
        <v>25</v>
      </c>
      <c r="B33">
        <v>0</v>
      </c>
      <c r="C33">
        <v>4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-1</v>
      </c>
      <c r="M33">
        <v>1</v>
      </c>
      <c r="N33">
        <v>0</v>
      </c>
      <c r="O33">
        <v>0</v>
      </c>
      <c r="P33">
        <v>0</v>
      </c>
      <c r="Q33" t="s">
        <v>154</v>
      </c>
      <c r="S33" t="s">
        <v>154</v>
      </c>
      <c r="T33" s="4">
        <f t="shared" si="1"/>
        <v>59.060374710090763</v>
      </c>
    </row>
    <row r="34" spans="1:20" x14ac:dyDescent="0.25">
      <c r="A34" s="3" t="s">
        <v>29</v>
      </c>
      <c r="B34">
        <v>0</v>
      </c>
      <c r="C34">
        <v>4</v>
      </c>
      <c r="D34">
        <v>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-1</v>
      </c>
      <c r="M34">
        <v>0</v>
      </c>
      <c r="N34">
        <v>0</v>
      </c>
      <c r="O34">
        <v>0</v>
      </c>
      <c r="P34">
        <v>0</v>
      </c>
      <c r="Q34" t="s">
        <v>154</v>
      </c>
      <c r="S34" t="s">
        <v>154</v>
      </c>
      <c r="T34" s="4">
        <f t="shared" si="1"/>
        <v>18.03382558509076</v>
      </c>
    </row>
    <row r="35" spans="1:20" x14ac:dyDescent="0.25">
      <c r="A35" s="3" t="s">
        <v>26</v>
      </c>
      <c r="B35">
        <v>2</v>
      </c>
      <c r="C35">
        <v>3</v>
      </c>
      <c r="D35">
        <v>0</v>
      </c>
      <c r="E35">
        <v>0</v>
      </c>
      <c r="F35">
        <v>2</v>
      </c>
      <c r="G35">
        <v>0</v>
      </c>
      <c r="H35">
        <v>0</v>
      </c>
      <c r="I35">
        <v>2</v>
      </c>
      <c r="J35">
        <v>0</v>
      </c>
      <c r="K35">
        <v>0</v>
      </c>
      <c r="L35">
        <v>-1</v>
      </c>
      <c r="M35">
        <v>0</v>
      </c>
      <c r="N35">
        <v>0</v>
      </c>
      <c r="O35">
        <v>0</v>
      </c>
      <c r="P35">
        <v>0</v>
      </c>
      <c r="Q35" t="s">
        <v>154</v>
      </c>
      <c r="S35" t="s">
        <v>154</v>
      </c>
      <c r="T35" s="4">
        <f t="shared" si="1"/>
        <v>104.99229578409077</v>
      </c>
    </row>
    <row r="36" spans="1:20" x14ac:dyDescent="0.25">
      <c r="A36" s="3" t="s">
        <v>27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1</v>
      </c>
      <c r="K36">
        <v>0</v>
      </c>
      <c r="L36">
        <v>-1</v>
      </c>
      <c r="M36">
        <v>0</v>
      </c>
      <c r="N36">
        <v>0</v>
      </c>
      <c r="O36">
        <v>0</v>
      </c>
      <c r="P36">
        <v>0</v>
      </c>
      <c r="Q36" t="s">
        <v>154</v>
      </c>
      <c r="S36" t="s">
        <v>154</v>
      </c>
      <c r="T36" s="4">
        <f t="shared" si="1"/>
        <v>80.947844127090775</v>
      </c>
    </row>
    <row r="37" spans="1:20" x14ac:dyDescent="0.25">
      <c r="A37" s="3" t="s">
        <v>28</v>
      </c>
      <c r="B37">
        <v>4</v>
      </c>
      <c r="C37">
        <v>10</v>
      </c>
      <c r="D37">
        <v>0</v>
      </c>
      <c r="E37">
        <v>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-1</v>
      </c>
      <c r="M37">
        <v>0</v>
      </c>
      <c r="N37">
        <v>0</v>
      </c>
      <c r="O37">
        <v>0</v>
      </c>
      <c r="P37">
        <v>0</v>
      </c>
      <c r="Q37" t="s">
        <v>154</v>
      </c>
      <c r="S37" t="s">
        <v>154</v>
      </c>
      <c r="T37" s="4">
        <f t="shared" si="1"/>
        <v>100.08692383509077</v>
      </c>
    </row>
    <row r="38" spans="1:20" x14ac:dyDescent="0.25">
      <c r="A38" s="1" t="s">
        <v>20</v>
      </c>
      <c r="B38">
        <v>3</v>
      </c>
      <c r="C38">
        <v>5</v>
      </c>
      <c r="D38">
        <v>0</v>
      </c>
      <c r="E38">
        <v>0</v>
      </c>
      <c r="F38">
        <v>6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20</v>
      </c>
      <c r="R38" t="s">
        <v>20</v>
      </c>
      <c r="S38" t="s">
        <v>160</v>
      </c>
      <c r="T38" s="4">
        <f t="shared" si="1"/>
        <v>137.00861293200001</v>
      </c>
    </row>
    <row r="39" spans="1:20" x14ac:dyDescent="0.25">
      <c r="A39" s="2" t="s">
        <v>59</v>
      </c>
      <c r="B39">
        <v>46</v>
      </c>
      <c r="C39">
        <v>64</v>
      </c>
      <c r="D39">
        <v>0</v>
      </c>
      <c r="E39">
        <v>0</v>
      </c>
      <c r="F39">
        <v>8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 t="s">
        <v>57</v>
      </c>
      <c r="R39" t="s">
        <v>57</v>
      </c>
      <c r="S39" t="s">
        <v>161</v>
      </c>
      <c r="T39" s="4">
        <f t="shared" si="1"/>
        <v>744.46011953599998</v>
      </c>
    </row>
    <row r="40" spans="1:20" x14ac:dyDescent="0.25">
      <c r="A40" s="2" t="s">
        <v>60</v>
      </c>
      <c r="B40">
        <v>48</v>
      </c>
      <c r="C40">
        <v>68</v>
      </c>
      <c r="D40">
        <v>0</v>
      </c>
      <c r="E40">
        <v>0</v>
      </c>
      <c r="F40">
        <v>8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 t="s">
        <v>57</v>
      </c>
      <c r="R40" t="s">
        <v>57</v>
      </c>
      <c r="S40" t="s">
        <v>161</v>
      </c>
      <c r="T40" s="4">
        <f t="shared" si="1"/>
        <v>772.49141969599998</v>
      </c>
    </row>
    <row r="41" spans="1:20" x14ac:dyDescent="0.25">
      <c r="A41" s="2" t="s">
        <v>61</v>
      </c>
      <c r="B41">
        <v>40</v>
      </c>
      <c r="C41">
        <v>52</v>
      </c>
      <c r="D41">
        <v>0</v>
      </c>
      <c r="E41">
        <v>0</v>
      </c>
      <c r="F41">
        <v>2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 t="s">
        <v>57</v>
      </c>
      <c r="R41" t="s">
        <v>57</v>
      </c>
      <c r="S41" t="s">
        <v>161</v>
      </c>
      <c r="T41" s="4">
        <f t="shared" si="1"/>
        <v>564.39673132400003</v>
      </c>
    </row>
    <row r="42" spans="1:20" x14ac:dyDescent="0.25">
      <c r="A42" s="2" t="s">
        <v>62</v>
      </c>
      <c r="B42">
        <v>40</v>
      </c>
      <c r="C42">
        <v>56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 t="s">
        <v>57</v>
      </c>
      <c r="R42" t="s">
        <v>57</v>
      </c>
      <c r="S42" t="s">
        <v>161</v>
      </c>
      <c r="T42" s="4">
        <f t="shared" si="1"/>
        <v>536.43820224000001</v>
      </c>
    </row>
    <row r="43" spans="1:20" x14ac:dyDescent="0.25">
      <c r="A43" s="2" t="s">
        <v>63</v>
      </c>
      <c r="B43">
        <v>40</v>
      </c>
      <c r="C43">
        <v>56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t="s">
        <v>57</v>
      </c>
      <c r="R43" t="s">
        <v>57</v>
      </c>
      <c r="S43" t="s">
        <v>161</v>
      </c>
      <c r="T43" s="4">
        <f t="shared" si="1"/>
        <v>536.43820224000001</v>
      </c>
    </row>
    <row r="44" spans="1:20" x14ac:dyDescent="0.25">
      <c r="A44" s="2" t="s">
        <v>64</v>
      </c>
      <c r="B44">
        <v>55</v>
      </c>
      <c r="C44">
        <v>70</v>
      </c>
      <c r="D44">
        <v>0</v>
      </c>
      <c r="E44">
        <v>4</v>
      </c>
      <c r="F44">
        <v>6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  <c r="P44">
        <v>0</v>
      </c>
      <c r="Q44" t="s">
        <v>57</v>
      </c>
      <c r="R44" t="s">
        <v>57</v>
      </c>
      <c r="S44" t="s">
        <v>161</v>
      </c>
      <c r="T44" s="4">
        <f t="shared" si="1"/>
        <v>906.5145815520001</v>
      </c>
    </row>
    <row r="45" spans="1:20" x14ac:dyDescent="0.25">
      <c r="A45" s="2" t="s">
        <v>65</v>
      </c>
      <c r="B45">
        <v>35</v>
      </c>
      <c r="C45">
        <v>28</v>
      </c>
      <c r="D45">
        <v>0</v>
      </c>
      <c r="E45">
        <v>4</v>
      </c>
      <c r="F45">
        <v>5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 t="s">
        <v>57</v>
      </c>
      <c r="R45" t="s">
        <v>57</v>
      </c>
      <c r="S45" t="s">
        <v>161</v>
      </c>
      <c r="T45" s="4">
        <f t="shared" si="1"/>
        <v>608.19101525000008</v>
      </c>
    </row>
    <row r="46" spans="1:20" x14ac:dyDescent="0.25">
      <c r="A46" s="2" t="s">
        <v>66</v>
      </c>
      <c r="B46">
        <v>36</v>
      </c>
      <c r="C46">
        <v>28</v>
      </c>
      <c r="D46">
        <v>0</v>
      </c>
      <c r="E46">
        <v>4</v>
      </c>
      <c r="F46">
        <v>7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 t="s">
        <v>57</v>
      </c>
      <c r="R46" t="s">
        <v>57</v>
      </c>
      <c r="S46" t="s">
        <v>161</v>
      </c>
      <c r="T46" s="4">
        <f t="shared" si="1"/>
        <v>652.18084449399998</v>
      </c>
    </row>
    <row r="47" spans="1:20" x14ac:dyDescent="0.25">
      <c r="A47" s="2" t="s">
        <v>67</v>
      </c>
      <c r="B47">
        <v>35</v>
      </c>
      <c r="C47">
        <v>34</v>
      </c>
      <c r="D47">
        <v>0</v>
      </c>
      <c r="E47">
        <v>4</v>
      </c>
      <c r="F47">
        <v>5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 t="s">
        <v>57</v>
      </c>
      <c r="R47" t="s">
        <v>57</v>
      </c>
      <c r="S47" t="s">
        <v>161</v>
      </c>
      <c r="T47" s="4">
        <f t="shared" si="1"/>
        <v>614.23796548999997</v>
      </c>
    </row>
    <row r="48" spans="1:20" x14ac:dyDescent="0.25">
      <c r="A48" s="2" t="s">
        <v>68</v>
      </c>
      <c r="B48">
        <v>40</v>
      </c>
      <c r="C48">
        <v>54</v>
      </c>
      <c r="D48">
        <v>0</v>
      </c>
      <c r="E48">
        <v>0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 t="s">
        <v>57</v>
      </c>
      <c r="R48" t="s">
        <v>57</v>
      </c>
      <c r="S48" t="s">
        <v>161</v>
      </c>
      <c r="T48" s="4">
        <f t="shared" si="1"/>
        <v>550.41746678200002</v>
      </c>
    </row>
    <row r="49" spans="1:21" x14ac:dyDescent="0.25">
      <c r="A49" s="2" t="s">
        <v>69</v>
      </c>
      <c r="B49">
        <v>40</v>
      </c>
      <c r="C49">
        <v>54</v>
      </c>
      <c r="D49">
        <v>0</v>
      </c>
      <c r="E49">
        <v>0</v>
      </c>
      <c r="F49">
        <v>3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t="s">
        <v>57</v>
      </c>
      <c r="R49" t="s">
        <v>57</v>
      </c>
      <c r="S49" t="s">
        <v>161</v>
      </c>
      <c r="T49" s="4">
        <f t="shared" si="1"/>
        <v>582.40729602600004</v>
      </c>
    </row>
    <row r="50" spans="1:21" x14ac:dyDescent="0.25">
      <c r="A50" s="2" t="s">
        <v>70</v>
      </c>
      <c r="B50">
        <v>40</v>
      </c>
      <c r="C50">
        <v>54</v>
      </c>
      <c r="D50">
        <v>0</v>
      </c>
      <c r="E50">
        <v>0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t="s">
        <v>57</v>
      </c>
      <c r="R50" t="s">
        <v>57</v>
      </c>
      <c r="S50" t="s">
        <v>161</v>
      </c>
      <c r="T50" s="4">
        <f t="shared" si="1"/>
        <v>566.41238140400003</v>
      </c>
    </row>
    <row r="51" spans="1:21" x14ac:dyDescent="0.25">
      <c r="A51" s="2" t="s">
        <v>71</v>
      </c>
      <c r="B51">
        <v>40</v>
      </c>
      <c r="C51">
        <v>54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t="s">
        <v>57</v>
      </c>
      <c r="R51" t="s">
        <v>57</v>
      </c>
      <c r="S51" t="s">
        <v>161</v>
      </c>
      <c r="T51" s="4">
        <f t="shared" si="1"/>
        <v>550.41746678200002</v>
      </c>
    </row>
    <row r="52" spans="1:21" x14ac:dyDescent="0.25">
      <c r="A52" s="2" t="s">
        <v>72</v>
      </c>
      <c r="B52">
        <v>42</v>
      </c>
      <c r="C52">
        <v>58</v>
      </c>
      <c r="D52">
        <v>0</v>
      </c>
      <c r="E52">
        <v>0</v>
      </c>
      <c r="F52">
        <v>6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 t="s">
        <v>57</v>
      </c>
      <c r="R52" t="s">
        <v>57</v>
      </c>
      <c r="S52" t="s">
        <v>161</v>
      </c>
      <c r="T52" s="4">
        <f t="shared" si="1"/>
        <v>658.42334005199996</v>
      </c>
    </row>
    <row r="53" spans="1:21" x14ac:dyDescent="0.25">
      <c r="A53" s="2" t="s">
        <v>73</v>
      </c>
      <c r="B53">
        <v>40</v>
      </c>
      <c r="C53">
        <v>56</v>
      </c>
      <c r="D53">
        <v>0</v>
      </c>
      <c r="E53">
        <v>0</v>
      </c>
      <c r="F53">
        <v>2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 t="s">
        <v>57</v>
      </c>
      <c r="R53" t="s">
        <v>57</v>
      </c>
      <c r="S53" t="s">
        <v>161</v>
      </c>
      <c r="T53" s="4">
        <f t="shared" si="1"/>
        <v>568.42803148400003</v>
      </c>
    </row>
    <row r="54" spans="1:21" x14ac:dyDescent="0.25">
      <c r="A54" s="2" t="s">
        <v>74</v>
      </c>
      <c r="B54">
        <v>40</v>
      </c>
      <c r="C54">
        <v>56</v>
      </c>
      <c r="D54">
        <v>0</v>
      </c>
      <c r="E54">
        <v>0</v>
      </c>
      <c r="F54">
        <v>4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 s="1" t="s">
        <v>57</v>
      </c>
      <c r="R54" s="1" t="s">
        <v>57</v>
      </c>
      <c r="S54" t="s">
        <v>161</v>
      </c>
      <c r="T54" s="4">
        <f t="shared" si="1"/>
        <v>600.41786072800005</v>
      </c>
    </row>
    <row r="55" spans="1:21" x14ac:dyDescent="0.25">
      <c r="A55" s="2" t="s">
        <v>75</v>
      </c>
      <c r="B55">
        <v>39</v>
      </c>
      <c r="C55">
        <v>50</v>
      </c>
      <c r="D55">
        <v>0</v>
      </c>
      <c r="E55">
        <v>0</v>
      </c>
      <c r="F55">
        <v>7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 s="1" t="s">
        <v>57</v>
      </c>
      <c r="R55" s="1" t="s">
        <v>57</v>
      </c>
      <c r="S55" t="s">
        <v>161</v>
      </c>
      <c r="T55" s="4">
        <f t="shared" si="1"/>
        <v>630.35565435399997</v>
      </c>
    </row>
    <row r="56" spans="1:21" x14ac:dyDescent="0.25">
      <c r="A56" s="2" t="s">
        <v>76</v>
      </c>
      <c r="B56">
        <v>55</v>
      </c>
      <c r="C56">
        <v>74</v>
      </c>
      <c r="D56">
        <v>0</v>
      </c>
      <c r="E56">
        <v>4</v>
      </c>
      <c r="F56">
        <v>5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 s="1" t="s">
        <v>57</v>
      </c>
      <c r="R56" s="1" t="s">
        <v>57</v>
      </c>
      <c r="S56" t="s">
        <v>161</v>
      </c>
      <c r="T56" s="4">
        <f t="shared" si="1"/>
        <v>870.56592208999996</v>
      </c>
    </row>
    <row r="57" spans="1:21" x14ac:dyDescent="0.25">
      <c r="A57" s="2" t="s">
        <v>77</v>
      </c>
      <c r="B57">
        <v>40</v>
      </c>
      <c r="C57">
        <v>56</v>
      </c>
      <c r="D57">
        <v>0</v>
      </c>
      <c r="E57">
        <v>0</v>
      </c>
      <c r="F57">
        <v>4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s="1" t="s">
        <v>57</v>
      </c>
      <c r="R57" s="1" t="s">
        <v>57</v>
      </c>
      <c r="S57" t="s">
        <v>161</v>
      </c>
      <c r="T57" s="4">
        <f t="shared" si="1"/>
        <v>600.41786072800005</v>
      </c>
    </row>
    <row r="58" spans="1:21" x14ac:dyDescent="0.25">
      <c r="A58" s="2" t="s">
        <v>78</v>
      </c>
      <c r="B58">
        <v>40</v>
      </c>
      <c r="C58">
        <v>56</v>
      </c>
      <c r="D58">
        <v>0</v>
      </c>
      <c r="E58">
        <v>0</v>
      </c>
      <c r="F58">
        <v>4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s="1" t="s">
        <v>57</v>
      </c>
      <c r="R58" s="1" t="s">
        <v>57</v>
      </c>
      <c r="S58" t="s">
        <v>161</v>
      </c>
      <c r="T58" s="4">
        <f t="shared" si="1"/>
        <v>600.41786072800005</v>
      </c>
    </row>
    <row r="59" spans="1:21" x14ac:dyDescent="0.25">
      <c r="A59" s="2" t="s">
        <v>79</v>
      </c>
      <c r="B59">
        <v>40</v>
      </c>
      <c r="C59">
        <v>56</v>
      </c>
      <c r="D59">
        <v>0</v>
      </c>
      <c r="E59">
        <v>0</v>
      </c>
      <c r="F59">
        <v>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s="1" t="s">
        <v>57</v>
      </c>
      <c r="R59" s="1" t="s">
        <v>57</v>
      </c>
      <c r="S59" t="s">
        <v>161</v>
      </c>
      <c r="T59" s="4">
        <f t="shared" si="1"/>
        <v>568.42803148400003</v>
      </c>
    </row>
    <row r="60" spans="1:21" x14ac:dyDescent="0.25">
      <c r="A60" s="8" t="s">
        <v>91</v>
      </c>
      <c r="B60">
        <v>36</v>
      </c>
      <c r="C60">
        <v>20</v>
      </c>
      <c r="D60">
        <v>0</v>
      </c>
      <c r="E60">
        <v>2</v>
      </c>
      <c r="F60">
        <v>4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140</v>
      </c>
      <c r="R60" t="s">
        <v>140</v>
      </c>
      <c r="S60" t="s">
        <v>161</v>
      </c>
      <c r="T60" s="4">
        <f t="shared" si="1"/>
        <v>544.14230729799999</v>
      </c>
    </row>
    <row r="61" spans="1:21" x14ac:dyDescent="0.25">
      <c r="A61" s="8" t="s">
        <v>92</v>
      </c>
      <c r="B61">
        <v>36</v>
      </c>
      <c r="C61">
        <v>22</v>
      </c>
      <c r="D61">
        <v>0</v>
      </c>
      <c r="E61">
        <v>2</v>
      </c>
      <c r="F61">
        <v>4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t="s">
        <v>141</v>
      </c>
      <c r="R61" t="s">
        <v>141</v>
      </c>
      <c r="S61" t="s">
        <v>161</v>
      </c>
      <c r="T61" s="4">
        <f t="shared" si="1"/>
        <v>546.15795737799999</v>
      </c>
    </row>
    <row r="62" spans="1:21" x14ac:dyDescent="0.25">
      <c r="A62" s="8" t="s">
        <v>93</v>
      </c>
      <c r="B62">
        <v>10</v>
      </c>
      <c r="C62">
        <v>17</v>
      </c>
      <c r="D62">
        <v>0</v>
      </c>
      <c r="E62">
        <v>1</v>
      </c>
      <c r="F62">
        <v>10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82</v>
      </c>
      <c r="R62" t="s">
        <v>93</v>
      </c>
      <c r="S62" t="s">
        <v>160</v>
      </c>
      <c r="T62" s="4">
        <f t="shared" si="1"/>
        <v>311.08524590499997</v>
      </c>
      <c r="U62" s="4"/>
    </row>
    <row r="63" spans="1:21" x14ac:dyDescent="0.25">
      <c r="A63" s="8" t="s">
        <v>94</v>
      </c>
      <c r="B63">
        <v>8</v>
      </c>
      <c r="C63">
        <v>17</v>
      </c>
      <c r="D63">
        <v>0</v>
      </c>
      <c r="E63">
        <v>0</v>
      </c>
      <c r="F63">
        <v>8</v>
      </c>
      <c r="G63">
        <v>1</v>
      </c>
      <c r="H63">
        <v>1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t="s">
        <v>82</v>
      </c>
      <c r="R63" t="s">
        <v>94</v>
      </c>
      <c r="S63" t="s">
        <v>160</v>
      </c>
      <c r="T63" s="4">
        <f t="shared" si="1"/>
        <v>304.03817485799999</v>
      </c>
      <c r="U63" s="4"/>
    </row>
    <row r="64" spans="1:21" x14ac:dyDescent="0.25">
      <c r="A64" s="8" t="s">
        <v>101</v>
      </c>
      <c r="B64">
        <v>10</v>
      </c>
      <c r="C64">
        <v>18</v>
      </c>
      <c r="D64">
        <v>0</v>
      </c>
      <c r="E64">
        <v>0</v>
      </c>
      <c r="F64">
        <v>8</v>
      </c>
      <c r="G64">
        <v>0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t="s">
        <v>82</v>
      </c>
      <c r="R64" t="s">
        <v>101</v>
      </c>
      <c r="S64" t="s">
        <v>160</v>
      </c>
      <c r="T64" s="4">
        <f t="shared" si="1"/>
        <v>298.07223838599998</v>
      </c>
      <c r="U64" s="4"/>
    </row>
    <row r="65" spans="1:21" x14ac:dyDescent="0.25">
      <c r="A65" s="8" t="s">
        <v>95</v>
      </c>
      <c r="B65">
        <v>45</v>
      </c>
      <c r="C65">
        <v>89</v>
      </c>
      <c r="D65">
        <v>0</v>
      </c>
      <c r="E65">
        <v>1</v>
      </c>
      <c r="F65">
        <v>10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t="s">
        <v>95</v>
      </c>
      <c r="R65" t="s">
        <v>95</v>
      </c>
      <c r="S65" t="s">
        <v>161</v>
      </c>
      <c r="T65" s="4">
        <f t="shared" si="1"/>
        <v>803.64864878499998</v>
      </c>
      <c r="U65" s="4"/>
    </row>
    <row r="66" spans="1:21" x14ac:dyDescent="0.25">
      <c r="A66" s="8" t="s">
        <v>96</v>
      </c>
      <c r="B66">
        <v>49</v>
      </c>
      <c r="C66">
        <v>91</v>
      </c>
      <c r="D66">
        <v>0</v>
      </c>
      <c r="E66">
        <v>1</v>
      </c>
      <c r="F66">
        <v>11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t="s">
        <v>96</v>
      </c>
      <c r="R66" t="s">
        <v>96</v>
      </c>
      <c r="S66" t="s">
        <v>161</v>
      </c>
      <c r="T66" s="4">
        <f t="shared" si="1"/>
        <v>869.65921348699999</v>
      </c>
      <c r="U66" s="4"/>
    </row>
    <row r="67" spans="1:21" x14ac:dyDescent="0.25">
      <c r="A67" s="8" t="s">
        <v>97</v>
      </c>
      <c r="B67">
        <v>47</v>
      </c>
      <c r="C67">
        <v>83</v>
      </c>
      <c r="D67">
        <v>0</v>
      </c>
      <c r="E67">
        <v>1</v>
      </c>
      <c r="F67">
        <v>9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97</v>
      </c>
      <c r="R67" t="s">
        <v>97</v>
      </c>
      <c r="S67" t="s">
        <v>161</v>
      </c>
      <c r="T67" s="4">
        <f t="shared" si="1"/>
        <v>805.60678392299997</v>
      </c>
      <c r="U67" s="4"/>
    </row>
    <row r="68" spans="1:21" x14ac:dyDescent="0.25">
      <c r="A68" s="8" t="s">
        <v>98</v>
      </c>
      <c r="B68">
        <v>46</v>
      </c>
      <c r="C68">
        <v>91</v>
      </c>
      <c r="D68">
        <v>0</v>
      </c>
      <c r="E68">
        <v>1</v>
      </c>
      <c r="F68">
        <v>9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t="s">
        <v>99</v>
      </c>
      <c r="R68" t="s">
        <v>99</v>
      </c>
      <c r="S68" t="s">
        <v>161</v>
      </c>
      <c r="T68" s="4">
        <f t="shared" si="1"/>
        <v>801.66938424299997</v>
      </c>
      <c r="U68" s="4"/>
    </row>
    <row r="69" spans="1:21" x14ac:dyDescent="0.25">
      <c r="A69" s="8" t="s">
        <v>100</v>
      </c>
      <c r="B69">
        <v>46</v>
      </c>
      <c r="C69">
        <v>89</v>
      </c>
      <c r="D69">
        <v>0</v>
      </c>
      <c r="E69">
        <v>1</v>
      </c>
      <c r="F69">
        <v>9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t="s">
        <v>99</v>
      </c>
      <c r="R69" t="s">
        <v>99</v>
      </c>
      <c r="S69" t="s">
        <v>161</v>
      </c>
      <c r="T69" s="4">
        <f t="shared" si="1"/>
        <v>799.65373416299997</v>
      </c>
      <c r="U69" s="4"/>
    </row>
    <row r="70" spans="1:21" x14ac:dyDescent="0.25">
      <c r="A70" s="8" t="s">
        <v>102</v>
      </c>
      <c r="B70">
        <v>40</v>
      </c>
      <c r="C70">
        <v>79</v>
      </c>
      <c r="D70">
        <v>0</v>
      </c>
      <c r="E70">
        <v>1</v>
      </c>
      <c r="F70">
        <v>4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t="s">
        <v>103</v>
      </c>
      <c r="R70" t="s">
        <v>103</v>
      </c>
      <c r="S70" t="s">
        <v>161</v>
      </c>
      <c r="T70" s="4">
        <f t="shared" si="1"/>
        <v>637.60091065300003</v>
      </c>
      <c r="U70" s="4"/>
    </row>
    <row r="71" spans="1:21" x14ac:dyDescent="0.25">
      <c r="A71" s="8" t="s">
        <v>104</v>
      </c>
      <c r="B71">
        <v>40</v>
      </c>
      <c r="C71">
        <v>77</v>
      </c>
      <c r="D71">
        <v>0</v>
      </c>
      <c r="E71">
        <v>1</v>
      </c>
      <c r="F71">
        <v>4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t="s">
        <v>103</v>
      </c>
      <c r="R71" t="s">
        <v>103</v>
      </c>
      <c r="S71" t="s">
        <v>161</v>
      </c>
      <c r="T71" s="4">
        <f t="shared" si="1"/>
        <v>635.58526057300003</v>
      </c>
      <c r="U71" s="4"/>
    </row>
    <row r="72" spans="1:21" x14ac:dyDescent="0.25">
      <c r="A72" s="8" t="s">
        <v>122</v>
      </c>
      <c r="B72">
        <v>45</v>
      </c>
      <c r="C72">
        <v>83</v>
      </c>
      <c r="D72">
        <v>0</v>
      </c>
      <c r="E72">
        <v>1</v>
      </c>
      <c r="F72">
        <v>9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t="s">
        <v>105</v>
      </c>
      <c r="R72" t="s">
        <v>105</v>
      </c>
      <c r="S72" t="s">
        <v>161</v>
      </c>
      <c r="T72" s="4">
        <f t="shared" si="1"/>
        <v>781.60678392299997</v>
      </c>
      <c r="U72" s="4"/>
    </row>
    <row r="73" spans="1:21" x14ac:dyDescent="0.25">
      <c r="A73" s="8" t="s">
        <v>123</v>
      </c>
      <c r="B73">
        <v>45</v>
      </c>
      <c r="C73">
        <v>85</v>
      </c>
      <c r="D73">
        <v>0</v>
      </c>
      <c r="E73">
        <v>1</v>
      </c>
      <c r="F73">
        <v>9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t="s">
        <v>105</v>
      </c>
      <c r="R73" t="s">
        <v>105</v>
      </c>
      <c r="S73" t="s">
        <v>161</v>
      </c>
      <c r="T73" s="4">
        <f t="shared" si="1"/>
        <v>783.62243400299997</v>
      </c>
      <c r="U73" s="4"/>
    </row>
    <row r="74" spans="1:21" x14ac:dyDescent="0.25">
      <c r="A74" s="8" t="s">
        <v>124</v>
      </c>
      <c r="B74">
        <v>44</v>
      </c>
      <c r="C74">
        <v>81</v>
      </c>
      <c r="D74">
        <v>0</v>
      </c>
      <c r="E74">
        <v>1</v>
      </c>
      <c r="F74">
        <v>9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t="s">
        <v>105</v>
      </c>
      <c r="R74" t="s">
        <v>105</v>
      </c>
      <c r="S74" t="s">
        <v>161</v>
      </c>
      <c r="T74" s="4">
        <f t="shared" si="1"/>
        <v>767.59113384299997</v>
      </c>
      <c r="U74" s="4"/>
    </row>
    <row r="75" spans="1:21" x14ac:dyDescent="0.25">
      <c r="A75" s="8" t="s">
        <v>125</v>
      </c>
      <c r="B75">
        <v>44</v>
      </c>
      <c r="C75">
        <v>83</v>
      </c>
      <c r="D75">
        <v>0</v>
      </c>
      <c r="E75">
        <v>1</v>
      </c>
      <c r="F75">
        <v>9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t="s">
        <v>105</v>
      </c>
      <c r="R75" t="s">
        <v>105</v>
      </c>
      <c r="S75" t="s">
        <v>161</v>
      </c>
      <c r="T75" s="4">
        <f t="shared" si="1"/>
        <v>769.60678392299997</v>
      </c>
      <c r="U75" s="4"/>
    </row>
    <row r="76" spans="1:21" x14ac:dyDescent="0.25">
      <c r="A76" s="8" t="s">
        <v>126</v>
      </c>
      <c r="B76">
        <v>43</v>
      </c>
      <c r="C76">
        <v>79</v>
      </c>
      <c r="D76">
        <v>0</v>
      </c>
      <c r="E76">
        <v>1</v>
      </c>
      <c r="F76">
        <v>9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t="s">
        <v>105</v>
      </c>
      <c r="R76" t="s">
        <v>105</v>
      </c>
      <c r="S76" t="s">
        <v>161</v>
      </c>
      <c r="T76" s="4">
        <f t="shared" si="1"/>
        <v>753.57548376299997</v>
      </c>
      <c r="U76" s="4"/>
    </row>
    <row r="77" spans="1:21" x14ac:dyDescent="0.25">
      <c r="A77" s="8" t="s">
        <v>127</v>
      </c>
      <c r="B77">
        <v>43</v>
      </c>
      <c r="C77">
        <v>81</v>
      </c>
      <c r="D77">
        <v>0</v>
      </c>
      <c r="E77">
        <v>1</v>
      </c>
      <c r="F77">
        <v>9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t="s">
        <v>105</v>
      </c>
      <c r="R77" t="s">
        <v>105</v>
      </c>
      <c r="S77" t="s">
        <v>161</v>
      </c>
      <c r="T77" s="4">
        <f t="shared" si="1"/>
        <v>755.59113384299997</v>
      </c>
      <c r="U77" s="4"/>
    </row>
    <row r="78" spans="1:21" x14ac:dyDescent="0.25">
      <c r="A78" s="8" t="s">
        <v>128</v>
      </c>
      <c r="B78">
        <v>42</v>
      </c>
      <c r="C78">
        <v>77</v>
      </c>
      <c r="D78">
        <v>0</v>
      </c>
      <c r="E78">
        <v>1</v>
      </c>
      <c r="F78">
        <v>9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 t="s">
        <v>105</v>
      </c>
      <c r="R78" t="s">
        <v>105</v>
      </c>
      <c r="S78" t="s">
        <v>161</v>
      </c>
      <c r="T78" s="4">
        <f t="shared" si="1"/>
        <v>739.55983368299997</v>
      </c>
      <c r="U78" s="4"/>
    </row>
    <row r="79" spans="1:21" x14ac:dyDescent="0.25">
      <c r="A79" s="8" t="s">
        <v>129</v>
      </c>
      <c r="B79">
        <v>42</v>
      </c>
      <c r="C79">
        <v>79</v>
      </c>
      <c r="D79">
        <v>0</v>
      </c>
      <c r="E79">
        <v>1</v>
      </c>
      <c r="F79">
        <v>9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t="s">
        <v>105</v>
      </c>
      <c r="R79" t="s">
        <v>105</v>
      </c>
      <c r="S79" t="s">
        <v>161</v>
      </c>
      <c r="T79" s="4">
        <f t="shared" si="1"/>
        <v>741.57548376299997</v>
      </c>
      <c r="U79" s="4"/>
    </row>
    <row r="80" spans="1:21" x14ac:dyDescent="0.25">
      <c r="A80" s="8" t="s">
        <v>130</v>
      </c>
      <c r="B80">
        <v>41</v>
      </c>
      <c r="C80">
        <v>75</v>
      </c>
      <c r="D80">
        <v>0</v>
      </c>
      <c r="E80">
        <v>1</v>
      </c>
      <c r="F80">
        <v>9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t="s">
        <v>105</v>
      </c>
      <c r="R80" t="s">
        <v>105</v>
      </c>
      <c r="S80" t="s">
        <v>161</v>
      </c>
      <c r="T80" s="4">
        <f t="shared" si="1"/>
        <v>725.54418360299996</v>
      </c>
      <c r="U80" s="4"/>
    </row>
    <row r="81" spans="1:21" x14ac:dyDescent="0.25">
      <c r="A81" s="8" t="s">
        <v>131</v>
      </c>
      <c r="B81">
        <v>41</v>
      </c>
      <c r="C81">
        <v>77</v>
      </c>
      <c r="D81">
        <v>0</v>
      </c>
      <c r="E81">
        <v>1</v>
      </c>
      <c r="F81">
        <v>9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t="s">
        <v>105</v>
      </c>
      <c r="R81" t="s">
        <v>105</v>
      </c>
      <c r="S81" t="s">
        <v>161</v>
      </c>
      <c r="T81" s="4">
        <f t="shared" si="1"/>
        <v>727.55983368299997</v>
      </c>
      <c r="U81" s="4"/>
    </row>
    <row r="82" spans="1:21" x14ac:dyDescent="0.25">
      <c r="A82" s="8" t="s">
        <v>132</v>
      </c>
      <c r="B82">
        <v>40</v>
      </c>
      <c r="C82">
        <v>73</v>
      </c>
      <c r="D82">
        <v>0</v>
      </c>
      <c r="E82">
        <v>1</v>
      </c>
      <c r="F82">
        <v>9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t="s">
        <v>105</v>
      </c>
      <c r="R82" t="s">
        <v>105</v>
      </c>
      <c r="S82" t="s">
        <v>161</v>
      </c>
      <c r="T82" s="4">
        <f t="shared" ref="T82:T101" si="2">B82*$B$1+C82*$C$1+D82*$D$1+E82*$E$1+F82*$F$1+G82*$G$1+H82*$H$1+I82*$I$1+J82*$J$1+K82*$K$1+L82*$L$1+M82*$M$1+N82*$N$1+O82*$O$1</f>
        <v>711.52853352299996</v>
      </c>
      <c r="U82" s="4"/>
    </row>
    <row r="83" spans="1:21" x14ac:dyDescent="0.25">
      <c r="A83" s="8" t="s">
        <v>133</v>
      </c>
      <c r="B83">
        <v>40</v>
      </c>
      <c r="C83">
        <v>75</v>
      </c>
      <c r="D83">
        <v>0</v>
      </c>
      <c r="E83">
        <v>1</v>
      </c>
      <c r="F83">
        <v>9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t="s">
        <v>105</v>
      </c>
      <c r="R83" t="s">
        <v>105</v>
      </c>
      <c r="S83" t="s">
        <v>161</v>
      </c>
      <c r="T83" s="4">
        <f t="shared" si="2"/>
        <v>713.54418360299996</v>
      </c>
      <c r="U83" s="4"/>
    </row>
    <row r="84" spans="1:21" x14ac:dyDescent="0.25">
      <c r="A84" s="8" t="s">
        <v>134</v>
      </c>
      <c r="B84">
        <v>39</v>
      </c>
      <c r="C84">
        <v>71</v>
      </c>
      <c r="D84">
        <v>0</v>
      </c>
      <c r="E84">
        <v>1</v>
      </c>
      <c r="F84">
        <v>9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 t="s">
        <v>105</v>
      </c>
      <c r="R84" t="s">
        <v>105</v>
      </c>
      <c r="S84" t="s">
        <v>161</v>
      </c>
      <c r="T84" s="4">
        <f t="shared" si="2"/>
        <v>697.51288344299996</v>
      </c>
      <c r="U84" s="4"/>
    </row>
    <row r="85" spans="1:21" x14ac:dyDescent="0.25">
      <c r="A85" s="8" t="s">
        <v>135</v>
      </c>
      <c r="B85">
        <v>39</v>
      </c>
      <c r="C85">
        <v>73</v>
      </c>
      <c r="D85">
        <v>0</v>
      </c>
      <c r="E85">
        <v>1</v>
      </c>
      <c r="F85">
        <v>9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 t="s">
        <v>105</v>
      </c>
      <c r="R85" t="s">
        <v>105</v>
      </c>
      <c r="S85" t="s">
        <v>161</v>
      </c>
      <c r="T85" s="4">
        <f t="shared" si="2"/>
        <v>699.52853352299996</v>
      </c>
      <c r="U85" s="4"/>
    </row>
    <row r="86" spans="1:21" x14ac:dyDescent="0.25">
      <c r="A86" s="8" t="s">
        <v>106</v>
      </c>
      <c r="B86">
        <v>53</v>
      </c>
      <c r="C86">
        <v>80</v>
      </c>
      <c r="D86">
        <v>0</v>
      </c>
      <c r="E86">
        <v>0</v>
      </c>
      <c r="F86">
        <v>2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 t="s">
        <v>148</v>
      </c>
      <c r="R86" t="s">
        <v>148</v>
      </c>
      <c r="S86" t="s">
        <v>161</v>
      </c>
      <c r="T86" s="4">
        <f t="shared" si="2"/>
        <v>748.61583244400003</v>
      </c>
      <c r="U86" s="4"/>
    </row>
    <row r="87" spans="1:21" x14ac:dyDescent="0.25">
      <c r="A87" s="8" t="s">
        <v>107</v>
      </c>
      <c r="B87">
        <v>53</v>
      </c>
      <c r="C87">
        <v>80</v>
      </c>
      <c r="D87">
        <v>0</v>
      </c>
      <c r="E87">
        <v>0</v>
      </c>
      <c r="F87">
        <v>3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 t="s">
        <v>149</v>
      </c>
      <c r="R87" t="s">
        <v>149</v>
      </c>
      <c r="S87" t="s">
        <v>161</v>
      </c>
      <c r="T87" s="4">
        <f t="shared" si="2"/>
        <v>764.61074706600004</v>
      </c>
      <c r="U87" s="4"/>
    </row>
    <row r="88" spans="1:21" x14ac:dyDescent="0.25">
      <c r="A88" s="8" t="s">
        <v>108</v>
      </c>
      <c r="B88">
        <v>53</v>
      </c>
      <c r="C88">
        <v>80</v>
      </c>
      <c r="D88">
        <v>0</v>
      </c>
      <c r="E88">
        <v>0</v>
      </c>
      <c r="F88">
        <v>4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 t="s">
        <v>150</v>
      </c>
      <c r="R88" t="s">
        <v>150</v>
      </c>
      <c r="S88" t="s">
        <v>161</v>
      </c>
      <c r="T88" s="4">
        <f t="shared" si="2"/>
        <v>780.60566168800005</v>
      </c>
      <c r="U88" s="4"/>
    </row>
    <row r="89" spans="1:21" x14ac:dyDescent="0.25">
      <c r="A89" s="8" t="s">
        <v>109</v>
      </c>
      <c r="B89">
        <v>14</v>
      </c>
      <c r="C89">
        <v>18</v>
      </c>
      <c r="D89">
        <v>0</v>
      </c>
      <c r="E89">
        <v>0</v>
      </c>
      <c r="F89">
        <v>4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 t="s">
        <v>139</v>
      </c>
      <c r="R89" t="s">
        <v>139</v>
      </c>
      <c r="S89" t="s">
        <v>161</v>
      </c>
      <c r="T89" s="4">
        <f t="shared" si="2"/>
        <v>250.12050920799999</v>
      </c>
      <c r="U89" s="4"/>
    </row>
    <row r="90" spans="1:21" x14ac:dyDescent="0.25">
      <c r="A90" s="8" t="s">
        <v>110</v>
      </c>
      <c r="B90">
        <v>19</v>
      </c>
      <c r="C90">
        <v>26</v>
      </c>
      <c r="D90">
        <v>0</v>
      </c>
      <c r="E90">
        <v>0</v>
      </c>
      <c r="F90">
        <v>4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 t="s">
        <v>139</v>
      </c>
      <c r="R90" t="s">
        <v>139</v>
      </c>
      <c r="S90" t="s">
        <v>161</v>
      </c>
      <c r="T90" s="4">
        <f t="shared" si="2"/>
        <v>318.18310952799999</v>
      </c>
      <c r="U90" s="4"/>
    </row>
    <row r="91" spans="1:21" x14ac:dyDescent="0.25">
      <c r="A91" s="8" t="s">
        <v>111</v>
      </c>
      <c r="B91">
        <v>24</v>
      </c>
      <c r="C91">
        <v>34</v>
      </c>
      <c r="D91">
        <v>0</v>
      </c>
      <c r="E91">
        <v>0</v>
      </c>
      <c r="F91">
        <v>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 t="s">
        <v>139</v>
      </c>
      <c r="R91" t="s">
        <v>139</v>
      </c>
      <c r="S91" t="s">
        <v>161</v>
      </c>
      <c r="T91" s="4">
        <f t="shared" si="2"/>
        <v>386.24570984799999</v>
      </c>
      <c r="U91" s="4"/>
    </row>
    <row r="92" spans="1:21" x14ac:dyDescent="0.25">
      <c r="A92" s="8" t="s">
        <v>112</v>
      </c>
      <c r="B92">
        <v>29</v>
      </c>
      <c r="C92">
        <v>42</v>
      </c>
      <c r="D92">
        <v>0</v>
      </c>
      <c r="E92">
        <v>0</v>
      </c>
      <c r="F92">
        <v>4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 t="s">
        <v>139</v>
      </c>
      <c r="R92" t="s">
        <v>139</v>
      </c>
      <c r="S92" t="s">
        <v>161</v>
      </c>
      <c r="T92" s="4">
        <f t="shared" si="2"/>
        <v>454.30831016799999</v>
      </c>
      <c r="U92" s="4"/>
    </row>
    <row r="93" spans="1:21" x14ac:dyDescent="0.25">
      <c r="A93" s="8" t="s">
        <v>113</v>
      </c>
      <c r="B93">
        <v>34</v>
      </c>
      <c r="C93">
        <v>50</v>
      </c>
      <c r="D93">
        <v>0</v>
      </c>
      <c r="E93">
        <v>0</v>
      </c>
      <c r="F93">
        <v>4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t="s">
        <v>139</v>
      </c>
      <c r="R93" t="s">
        <v>139</v>
      </c>
      <c r="S93" t="s">
        <v>161</v>
      </c>
      <c r="T93" s="4">
        <f t="shared" si="2"/>
        <v>522.37091048800005</v>
      </c>
      <c r="U93" s="4"/>
    </row>
    <row r="94" spans="1:21" x14ac:dyDescent="0.25">
      <c r="A94" s="8" t="s">
        <v>114</v>
      </c>
      <c r="B94">
        <v>39</v>
      </c>
      <c r="C94">
        <v>58</v>
      </c>
      <c r="D94">
        <v>0</v>
      </c>
      <c r="E94">
        <v>0</v>
      </c>
      <c r="F94">
        <v>4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t="s">
        <v>139</v>
      </c>
      <c r="R94" t="s">
        <v>139</v>
      </c>
      <c r="S94" t="s">
        <v>161</v>
      </c>
      <c r="T94" s="4">
        <f t="shared" si="2"/>
        <v>590.43351080800005</v>
      </c>
      <c r="U94" s="4"/>
    </row>
    <row r="95" spans="1:21" x14ac:dyDescent="0.25">
      <c r="A95" s="8" t="s">
        <v>115</v>
      </c>
      <c r="B95">
        <v>44</v>
      </c>
      <c r="C95">
        <v>66</v>
      </c>
      <c r="D95">
        <v>0</v>
      </c>
      <c r="E95">
        <v>0</v>
      </c>
      <c r="F95">
        <v>4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t="s">
        <v>139</v>
      </c>
      <c r="R95" t="s">
        <v>139</v>
      </c>
      <c r="S95" t="s">
        <v>161</v>
      </c>
      <c r="T95" s="4">
        <f t="shared" si="2"/>
        <v>658.49611112800005</v>
      </c>
      <c r="U95" s="4"/>
    </row>
    <row r="96" spans="1:21" x14ac:dyDescent="0.25">
      <c r="A96" s="8" t="s">
        <v>116</v>
      </c>
      <c r="B96">
        <v>49</v>
      </c>
      <c r="C96">
        <v>74</v>
      </c>
      <c r="D96">
        <v>0</v>
      </c>
      <c r="E96">
        <v>0</v>
      </c>
      <c r="F96">
        <v>4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 t="s">
        <v>139</v>
      </c>
      <c r="R96" t="s">
        <v>139</v>
      </c>
      <c r="S96" t="s">
        <v>161</v>
      </c>
      <c r="T96" s="4">
        <f t="shared" si="2"/>
        <v>726.55871144800005</v>
      </c>
      <c r="U96" s="4"/>
    </row>
    <row r="97" spans="1:21" x14ac:dyDescent="0.25">
      <c r="A97" s="8" t="s">
        <v>117</v>
      </c>
      <c r="B97">
        <v>54</v>
      </c>
      <c r="C97">
        <v>82</v>
      </c>
      <c r="D97">
        <v>0</v>
      </c>
      <c r="E97">
        <v>0</v>
      </c>
      <c r="F97">
        <v>4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 t="s">
        <v>139</v>
      </c>
      <c r="R97" t="s">
        <v>139</v>
      </c>
      <c r="S97" t="s">
        <v>161</v>
      </c>
      <c r="T97" s="4">
        <f t="shared" si="2"/>
        <v>794.62131176800006</v>
      </c>
      <c r="U97" s="4"/>
    </row>
    <row r="98" spans="1:21" x14ac:dyDescent="0.25">
      <c r="A98" s="8" t="s">
        <v>118</v>
      </c>
      <c r="B98">
        <v>59</v>
      </c>
      <c r="C98">
        <v>90</v>
      </c>
      <c r="D98">
        <v>0</v>
      </c>
      <c r="E98">
        <v>0</v>
      </c>
      <c r="F98">
        <v>4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 t="s">
        <v>139</v>
      </c>
      <c r="R98" t="s">
        <v>139</v>
      </c>
      <c r="S98" t="s">
        <v>161</v>
      </c>
      <c r="T98" s="4">
        <f t="shared" si="2"/>
        <v>862.68391208800006</v>
      </c>
      <c r="U98" s="4"/>
    </row>
    <row r="99" spans="1:21" x14ac:dyDescent="0.25">
      <c r="A99" s="8" t="s">
        <v>119</v>
      </c>
      <c r="B99">
        <v>64</v>
      </c>
      <c r="C99">
        <v>98</v>
      </c>
      <c r="D99">
        <v>0</v>
      </c>
      <c r="E99">
        <v>0</v>
      </c>
      <c r="F99">
        <v>4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 t="s">
        <v>139</v>
      </c>
      <c r="R99" t="s">
        <v>139</v>
      </c>
      <c r="S99" t="s">
        <v>161</v>
      </c>
      <c r="T99" s="4">
        <f t="shared" si="2"/>
        <v>930.74651240800006</v>
      </c>
      <c r="U99" s="4"/>
    </row>
    <row r="100" spans="1:21" x14ac:dyDescent="0.25">
      <c r="A100" s="8" t="s">
        <v>120</v>
      </c>
      <c r="B100">
        <v>69</v>
      </c>
      <c r="C100">
        <v>106</v>
      </c>
      <c r="D100">
        <v>0</v>
      </c>
      <c r="E100">
        <v>0</v>
      </c>
      <c r="F100">
        <v>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t="s">
        <v>139</v>
      </c>
      <c r="R100" t="s">
        <v>139</v>
      </c>
      <c r="S100" t="s">
        <v>161</v>
      </c>
      <c r="T100" s="4">
        <f t="shared" si="2"/>
        <v>998.80911272800006</v>
      </c>
      <c r="U100" s="4"/>
    </row>
    <row r="101" spans="1:21" x14ac:dyDescent="0.25">
      <c r="A101" s="8" t="s">
        <v>121</v>
      </c>
      <c r="B101">
        <v>74</v>
      </c>
      <c r="C101">
        <v>114</v>
      </c>
      <c r="D101">
        <v>0</v>
      </c>
      <c r="E101">
        <v>0</v>
      </c>
      <c r="F101">
        <v>4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 t="s">
        <v>139</v>
      </c>
      <c r="R101" t="s">
        <v>139</v>
      </c>
      <c r="S101" t="s">
        <v>161</v>
      </c>
      <c r="T101" s="4">
        <f t="shared" si="2"/>
        <v>1066.8717130479999</v>
      </c>
      <c r="U101" s="4"/>
    </row>
    <row r="102" spans="1:21" x14ac:dyDescent="0.25">
      <c r="A102" s="8" t="s">
        <v>174</v>
      </c>
      <c r="B102">
        <v>12</v>
      </c>
      <c r="C102">
        <v>36</v>
      </c>
      <c r="D102">
        <v>0</v>
      </c>
      <c r="E102">
        <v>0</v>
      </c>
      <c r="F102">
        <v>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6</v>
      </c>
      <c r="Q102" t="s">
        <v>173</v>
      </c>
      <c r="R102" t="s">
        <v>173</v>
      </c>
      <c r="S102" t="s">
        <v>161</v>
      </c>
      <c r="T102">
        <f>462.146574-18.03383</f>
        <v>444.11274399999996</v>
      </c>
    </row>
    <row r="103" spans="1:21" x14ac:dyDescent="0.25">
      <c r="A103" s="8" t="s">
        <v>176</v>
      </c>
      <c r="B103">
        <f>B102+2</f>
        <v>14</v>
      </c>
      <c r="C103">
        <f>C102+6</f>
        <v>42</v>
      </c>
      <c r="D103">
        <v>0</v>
      </c>
      <c r="E103">
        <v>0</v>
      </c>
      <c r="F103">
        <f>F102+1</f>
        <v>7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f>P102+1</f>
        <v>7</v>
      </c>
      <c r="Q103" t="s">
        <v>173</v>
      </c>
      <c r="R103" t="s">
        <v>173</v>
      </c>
      <c r="S103" t="s">
        <v>161</v>
      </c>
      <c r="T103" s="4">
        <f>T102+74.01879</f>
        <v>518.13153399999999</v>
      </c>
    </row>
    <row r="104" spans="1:21" x14ac:dyDescent="0.25">
      <c r="A104" s="8" t="s">
        <v>177</v>
      </c>
      <c r="B104">
        <f t="shared" ref="B104:B119" si="3">B103+2</f>
        <v>16</v>
      </c>
      <c r="C104">
        <f t="shared" ref="C104:C119" si="4">C103+6</f>
        <v>48</v>
      </c>
      <c r="D104">
        <v>0</v>
      </c>
      <c r="E104">
        <v>0</v>
      </c>
      <c r="F104">
        <f t="shared" ref="F104:F119" si="5">F103+1</f>
        <v>8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f t="shared" ref="P104:P119" si="6">P103+1</f>
        <v>8</v>
      </c>
      <c r="Q104" t="s">
        <v>173</v>
      </c>
      <c r="R104" t="s">
        <v>173</v>
      </c>
      <c r="S104" t="s">
        <v>161</v>
      </c>
      <c r="T104" s="4">
        <f t="shared" ref="T104:T119" si="7">T103+74.01879</f>
        <v>592.15032399999996</v>
      </c>
      <c r="U104" s="4"/>
    </row>
    <row r="105" spans="1:21" x14ac:dyDescent="0.25">
      <c r="A105" s="8" t="s">
        <v>178</v>
      </c>
      <c r="B105">
        <f t="shared" si="3"/>
        <v>18</v>
      </c>
      <c r="C105">
        <f t="shared" si="4"/>
        <v>54</v>
      </c>
      <c r="D105">
        <v>0</v>
      </c>
      <c r="E105">
        <v>0</v>
      </c>
      <c r="F105">
        <f t="shared" si="5"/>
        <v>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f t="shared" si="6"/>
        <v>9</v>
      </c>
      <c r="Q105" t="s">
        <v>173</v>
      </c>
      <c r="R105" t="s">
        <v>173</v>
      </c>
      <c r="S105" t="s">
        <v>161</v>
      </c>
      <c r="T105" s="4">
        <f t="shared" si="7"/>
        <v>666.16911399999992</v>
      </c>
    </row>
    <row r="106" spans="1:21" x14ac:dyDescent="0.25">
      <c r="A106" s="8" t="s">
        <v>179</v>
      </c>
      <c r="B106">
        <f t="shared" si="3"/>
        <v>20</v>
      </c>
      <c r="C106">
        <f t="shared" si="4"/>
        <v>60</v>
      </c>
      <c r="D106">
        <v>0</v>
      </c>
      <c r="E106">
        <v>0</v>
      </c>
      <c r="F106">
        <f t="shared" si="5"/>
        <v>10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f t="shared" si="6"/>
        <v>10</v>
      </c>
      <c r="Q106" t="s">
        <v>173</v>
      </c>
      <c r="R106" t="s">
        <v>173</v>
      </c>
      <c r="S106" t="s">
        <v>161</v>
      </c>
      <c r="T106" s="4">
        <f t="shared" si="7"/>
        <v>740.18790399999989</v>
      </c>
    </row>
    <row r="107" spans="1:21" x14ac:dyDescent="0.25">
      <c r="A107" s="8" t="s">
        <v>180</v>
      </c>
      <c r="B107">
        <f t="shared" si="3"/>
        <v>22</v>
      </c>
      <c r="C107">
        <f t="shared" si="4"/>
        <v>66</v>
      </c>
      <c r="D107">
        <v>0</v>
      </c>
      <c r="E107">
        <v>0</v>
      </c>
      <c r="F107">
        <f t="shared" si="5"/>
        <v>11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f t="shared" si="6"/>
        <v>11</v>
      </c>
      <c r="Q107" t="s">
        <v>173</v>
      </c>
      <c r="R107" t="s">
        <v>173</v>
      </c>
      <c r="S107" t="s">
        <v>161</v>
      </c>
      <c r="T107" s="4">
        <f t="shared" si="7"/>
        <v>814.20669399999986</v>
      </c>
    </row>
    <row r="108" spans="1:21" x14ac:dyDescent="0.25">
      <c r="A108" s="8" t="s">
        <v>181</v>
      </c>
      <c r="B108">
        <f t="shared" si="3"/>
        <v>24</v>
      </c>
      <c r="C108">
        <f t="shared" si="4"/>
        <v>72</v>
      </c>
      <c r="D108">
        <v>0</v>
      </c>
      <c r="E108">
        <v>0</v>
      </c>
      <c r="F108">
        <f t="shared" si="5"/>
        <v>12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f t="shared" si="6"/>
        <v>12</v>
      </c>
      <c r="Q108" t="s">
        <v>173</v>
      </c>
      <c r="R108" t="s">
        <v>173</v>
      </c>
      <c r="S108" t="s">
        <v>161</v>
      </c>
      <c r="T108" s="4">
        <f t="shared" si="7"/>
        <v>888.22548399999982</v>
      </c>
    </row>
    <row r="109" spans="1:21" x14ac:dyDescent="0.25">
      <c r="A109" s="8" t="s">
        <v>182</v>
      </c>
      <c r="B109">
        <f t="shared" si="3"/>
        <v>26</v>
      </c>
      <c r="C109">
        <f t="shared" si="4"/>
        <v>78</v>
      </c>
      <c r="D109">
        <v>0</v>
      </c>
      <c r="E109">
        <v>0</v>
      </c>
      <c r="F109">
        <f t="shared" si="5"/>
        <v>13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f t="shared" si="6"/>
        <v>13</v>
      </c>
      <c r="Q109" t="s">
        <v>173</v>
      </c>
      <c r="R109" t="s">
        <v>173</v>
      </c>
      <c r="S109" t="s">
        <v>161</v>
      </c>
      <c r="T109" s="4">
        <f t="shared" si="7"/>
        <v>962.24427399999979</v>
      </c>
    </row>
    <row r="110" spans="1:21" x14ac:dyDescent="0.25">
      <c r="A110" s="8" t="s">
        <v>183</v>
      </c>
      <c r="B110">
        <f t="shared" si="3"/>
        <v>28</v>
      </c>
      <c r="C110">
        <f t="shared" si="4"/>
        <v>84</v>
      </c>
      <c r="D110">
        <v>0</v>
      </c>
      <c r="E110">
        <v>0</v>
      </c>
      <c r="F110">
        <f t="shared" si="5"/>
        <v>14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f t="shared" si="6"/>
        <v>14</v>
      </c>
      <c r="Q110" t="s">
        <v>173</v>
      </c>
      <c r="R110" t="s">
        <v>173</v>
      </c>
      <c r="S110" t="s">
        <v>161</v>
      </c>
      <c r="T110" s="4">
        <f t="shared" si="7"/>
        <v>1036.2630639999998</v>
      </c>
    </row>
    <row r="111" spans="1:21" x14ac:dyDescent="0.25">
      <c r="A111" s="8" t="s">
        <v>184</v>
      </c>
      <c r="B111">
        <f t="shared" si="3"/>
        <v>30</v>
      </c>
      <c r="C111">
        <f t="shared" si="4"/>
        <v>90</v>
      </c>
      <c r="D111">
        <v>0</v>
      </c>
      <c r="E111">
        <v>0</v>
      </c>
      <c r="F111">
        <f t="shared" si="5"/>
        <v>15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f t="shared" si="6"/>
        <v>15</v>
      </c>
      <c r="Q111" t="s">
        <v>173</v>
      </c>
      <c r="R111" t="s">
        <v>173</v>
      </c>
      <c r="S111" t="s">
        <v>161</v>
      </c>
      <c r="T111" s="4">
        <f t="shared" si="7"/>
        <v>1110.2818539999998</v>
      </c>
    </row>
    <row r="112" spans="1:21" x14ac:dyDescent="0.25">
      <c r="A112" s="8" t="s">
        <v>185</v>
      </c>
      <c r="B112">
        <f t="shared" si="3"/>
        <v>32</v>
      </c>
      <c r="C112">
        <f t="shared" si="4"/>
        <v>96</v>
      </c>
      <c r="D112">
        <v>0</v>
      </c>
      <c r="E112">
        <v>0</v>
      </c>
      <c r="F112">
        <f t="shared" si="5"/>
        <v>16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f t="shared" si="6"/>
        <v>16</v>
      </c>
      <c r="Q112" t="s">
        <v>173</v>
      </c>
      <c r="R112" t="s">
        <v>173</v>
      </c>
      <c r="S112" t="s">
        <v>161</v>
      </c>
      <c r="T112" s="4">
        <f t="shared" si="7"/>
        <v>1184.3006439999999</v>
      </c>
    </row>
    <row r="113" spans="1:20" x14ac:dyDescent="0.25">
      <c r="A113" s="8" t="s">
        <v>186</v>
      </c>
      <c r="B113">
        <f t="shared" si="3"/>
        <v>34</v>
      </c>
      <c r="C113">
        <f t="shared" si="4"/>
        <v>102</v>
      </c>
      <c r="D113">
        <v>0</v>
      </c>
      <c r="E113">
        <v>0</v>
      </c>
      <c r="F113">
        <f t="shared" si="5"/>
        <v>17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f t="shared" si="6"/>
        <v>17</v>
      </c>
      <c r="Q113" t="s">
        <v>173</v>
      </c>
      <c r="R113" t="s">
        <v>173</v>
      </c>
      <c r="S113" t="s">
        <v>161</v>
      </c>
      <c r="T113" s="4">
        <f t="shared" si="7"/>
        <v>1258.319434</v>
      </c>
    </row>
    <row r="114" spans="1:20" x14ac:dyDescent="0.25">
      <c r="A114" s="8" t="s">
        <v>187</v>
      </c>
      <c r="B114">
        <f t="shared" si="3"/>
        <v>36</v>
      </c>
      <c r="C114">
        <f t="shared" si="4"/>
        <v>108</v>
      </c>
      <c r="D114">
        <v>0</v>
      </c>
      <c r="E114">
        <v>0</v>
      </c>
      <c r="F114">
        <f t="shared" si="5"/>
        <v>18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f t="shared" si="6"/>
        <v>18</v>
      </c>
      <c r="Q114" t="s">
        <v>173</v>
      </c>
      <c r="R114" t="s">
        <v>173</v>
      </c>
      <c r="S114" t="s">
        <v>161</v>
      </c>
      <c r="T114" s="4">
        <f t="shared" si="7"/>
        <v>1332.3382240000001</v>
      </c>
    </row>
    <row r="115" spans="1:20" x14ac:dyDescent="0.25">
      <c r="A115" s="8" t="s">
        <v>188</v>
      </c>
      <c r="B115">
        <f t="shared" si="3"/>
        <v>38</v>
      </c>
      <c r="C115">
        <f t="shared" si="4"/>
        <v>114</v>
      </c>
      <c r="D115">
        <v>0</v>
      </c>
      <c r="E115">
        <v>0</v>
      </c>
      <c r="F115">
        <f t="shared" si="5"/>
        <v>19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f t="shared" si="6"/>
        <v>19</v>
      </c>
      <c r="Q115" t="s">
        <v>173</v>
      </c>
      <c r="R115" t="s">
        <v>173</v>
      </c>
      <c r="S115" t="s">
        <v>161</v>
      </c>
      <c r="T115" s="4">
        <f t="shared" si="7"/>
        <v>1406.3570140000002</v>
      </c>
    </row>
    <row r="116" spans="1:20" x14ac:dyDescent="0.25">
      <c r="A116" s="8" t="s">
        <v>189</v>
      </c>
      <c r="B116">
        <f t="shared" si="3"/>
        <v>40</v>
      </c>
      <c r="C116">
        <f t="shared" si="4"/>
        <v>120</v>
      </c>
      <c r="D116">
        <v>0</v>
      </c>
      <c r="E116">
        <v>0</v>
      </c>
      <c r="F116">
        <f t="shared" si="5"/>
        <v>20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f t="shared" si="6"/>
        <v>20</v>
      </c>
      <c r="Q116" t="s">
        <v>173</v>
      </c>
      <c r="R116" t="s">
        <v>173</v>
      </c>
      <c r="S116" t="s">
        <v>161</v>
      </c>
      <c r="T116" s="4">
        <f t="shared" si="7"/>
        <v>1480.3758040000002</v>
      </c>
    </row>
    <row r="117" spans="1:20" x14ac:dyDescent="0.25">
      <c r="A117" s="8" t="s">
        <v>190</v>
      </c>
      <c r="B117">
        <f t="shared" si="3"/>
        <v>42</v>
      </c>
      <c r="C117">
        <f t="shared" si="4"/>
        <v>126</v>
      </c>
      <c r="D117">
        <v>0</v>
      </c>
      <c r="E117">
        <v>0</v>
      </c>
      <c r="F117">
        <f t="shared" si="5"/>
        <v>21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f t="shared" si="6"/>
        <v>21</v>
      </c>
      <c r="Q117" t="s">
        <v>173</v>
      </c>
      <c r="R117" t="s">
        <v>173</v>
      </c>
      <c r="S117" t="s">
        <v>161</v>
      </c>
      <c r="T117" s="4">
        <f t="shared" si="7"/>
        <v>1554.3945940000003</v>
      </c>
    </row>
    <row r="118" spans="1:20" x14ac:dyDescent="0.25">
      <c r="A118" s="8" t="s">
        <v>191</v>
      </c>
      <c r="B118">
        <f t="shared" si="3"/>
        <v>44</v>
      </c>
      <c r="C118">
        <f t="shared" si="4"/>
        <v>132</v>
      </c>
      <c r="D118">
        <v>0</v>
      </c>
      <c r="E118">
        <v>0</v>
      </c>
      <c r="F118">
        <f t="shared" si="5"/>
        <v>22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f t="shared" si="6"/>
        <v>22</v>
      </c>
      <c r="Q118" t="s">
        <v>173</v>
      </c>
      <c r="R118" t="s">
        <v>173</v>
      </c>
      <c r="S118" t="s">
        <v>161</v>
      </c>
      <c r="T118" s="4">
        <f t="shared" si="7"/>
        <v>1628.4133840000004</v>
      </c>
    </row>
    <row r="119" spans="1:20" x14ac:dyDescent="0.25">
      <c r="A119" s="8" t="s">
        <v>192</v>
      </c>
      <c r="B119">
        <f t="shared" si="3"/>
        <v>46</v>
      </c>
      <c r="C119">
        <f t="shared" si="4"/>
        <v>138</v>
      </c>
      <c r="D119">
        <v>0</v>
      </c>
      <c r="E119">
        <v>0</v>
      </c>
      <c r="F119">
        <f t="shared" si="5"/>
        <v>23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f t="shared" si="6"/>
        <v>23</v>
      </c>
      <c r="Q119" t="s">
        <v>173</v>
      </c>
      <c r="R119" t="s">
        <v>173</v>
      </c>
      <c r="S119" t="s">
        <v>161</v>
      </c>
      <c r="T119" s="4">
        <f t="shared" si="7"/>
        <v>1702.4321740000005</v>
      </c>
    </row>
    <row r="120" spans="1:20" x14ac:dyDescent="0.25">
      <c r="A120" s="8" t="s">
        <v>193</v>
      </c>
      <c r="B120">
        <f t="shared" ref="B120:B127" si="8">B119+2</f>
        <v>48</v>
      </c>
      <c r="C120">
        <f t="shared" ref="C120:C127" si="9">C119+6</f>
        <v>144</v>
      </c>
      <c r="D120">
        <v>0</v>
      </c>
      <c r="E120">
        <v>0</v>
      </c>
      <c r="F120">
        <f t="shared" ref="F120:F127" si="10">F119+1</f>
        <v>24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f t="shared" ref="P120:P127" si="11">P119+1</f>
        <v>24</v>
      </c>
      <c r="Q120" t="s">
        <v>173</v>
      </c>
      <c r="R120" t="s">
        <v>173</v>
      </c>
      <c r="S120" t="s">
        <v>161</v>
      </c>
      <c r="T120" s="4">
        <f t="shared" ref="T120:T127" si="12">T119+74.01879</f>
        <v>1776.4509640000006</v>
      </c>
    </row>
    <row r="121" spans="1:20" x14ac:dyDescent="0.25">
      <c r="A121" s="8" t="s">
        <v>194</v>
      </c>
      <c r="B121">
        <f t="shared" si="8"/>
        <v>50</v>
      </c>
      <c r="C121">
        <f t="shared" si="9"/>
        <v>150</v>
      </c>
      <c r="D121">
        <v>0</v>
      </c>
      <c r="E121">
        <v>0</v>
      </c>
      <c r="F121">
        <f t="shared" si="10"/>
        <v>25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f t="shared" si="11"/>
        <v>25</v>
      </c>
      <c r="Q121" t="s">
        <v>173</v>
      </c>
      <c r="R121" t="s">
        <v>173</v>
      </c>
      <c r="S121" t="s">
        <v>161</v>
      </c>
      <c r="T121" s="4">
        <f t="shared" si="12"/>
        <v>1850.4697540000006</v>
      </c>
    </row>
    <row r="122" spans="1:20" x14ac:dyDescent="0.25">
      <c r="A122" s="8" t="s">
        <v>195</v>
      </c>
      <c r="B122">
        <f t="shared" si="8"/>
        <v>52</v>
      </c>
      <c r="C122">
        <f t="shared" si="9"/>
        <v>156</v>
      </c>
      <c r="D122">
        <v>0</v>
      </c>
      <c r="E122">
        <v>0</v>
      </c>
      <c r="F122">
        <f t="shared" si="10"/>
        <v>26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f t="shared" si="11"/>
        <v>26</v>
      </c>
      <c r="Q122" t="s">
        <v>173</v>
      </c>
      <c r="R122" t="s">
        <v>173</v>
      </c>
      <c r="S122" t="s">
        <v>161</v>
      </c>
      <c r="T122" s="4">
        <f t="shared" si="12"/>
        <v>1924.4885440000007</v>
      </c>
    </row>
    <row r="123" spans="1:20" x14ac:dyDescent="0.25">
      <c r="A123" s="8" t="s">
        <v>196</v>
      </c>
      <c r="B123">
        <f t="shared" si="8"/>
        <v>54</v>
      </c>
      <c r="C123">
        <f t="shared" si="9"/>
        <v>162</v>
      </c>
      <c r="D123">
        <v>0</v>
      </c>
      <c r="E123">
        <v>0</v>
      </c>
      <c r="F123">
        <f t="shared" si="10"/>
        <v>27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f t="shared" si="11"/>
        <v>27</v>
      </c>
      <c r="Q123" t="s">
        <v>173</v>
      </c>
      <c r="R123" t="s">
        <v>173</v>
      </c>
      <c r="S123" t="s">
        <v>161</v>
      </c>
      <c r="T123" s="4">
        <f t="shared" si="12"/>
        <v>1998.5073340000008</v>
      </c>
    </row>
    <row r="124" spans="1:20" x14ac:dyDescent="0.25">
      <c r="A124" s="8"/>
      <c r="T124" s="4"/>
    </row>
    <row r="125" spans="1:20" x14ac:dyDescent="0.25">
      <c r="A125" s="8"/>
      <c r="T125" s="4"/>
    </row>
    <row r="126" spans="1:20" x14ac:dyDescent="0.25">
      <c r="A126" s="8"/>
      <c r="T126" s="4"/>
    </row>
    <row r="127" spans="1:20" x14ac:dyDescent="0.25">
      <c r="A127" s="8"/>
      <c r="T127" s="4"/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opLeftCell="A70" workbookViewId="0">
      <selection activeCell="C125" sqref="C125"/>
    </sheetView>
  </sheetViews>
  <sheetFormatPr defaultColWidth="8.875" defaultRowHeight="15.75" x14ac:dyDescent="0.25"/>
  <cols>
    <col min="1" max="1" width="15.875" bestFit="1" customWidth="1"/>
    <col min="17" max="17" width="17.625" customWidth="1"/>
    <col min="18" max="18" width="14.375" customWidth="1"/>
  </cols>
  <sheetData>
    <row r="1" spans="1:19" x14ac:dyDescent="0.25">
      <c r="B1" t="s">
        <v>30</v>
      </c>
      <c r="C1" t="s">
        <v>31</v>
      </c>
      <c r="D1" t="s">
        <v>53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54</v>
      </c>
      <c r="M1" t="s">
        <v>42</v>
      </c>
      <c r="N1" t="s">
        <v>55</v>
      </c>
      <c r="O1" t="s">
        <v>44</v>
      </c>
      <c r="P1" t="s">
        <v>175</v>
      </c>
      <c r="Q1" s="7" t="s">
        <v>151</v>
      </c>
      <c r="R1" t="s">
        <v>90</v>
      </c>
      <c r="S1" t="s">
        <v>159</v>
      </c>
    </row>
    <row r="2" spans="1:19" x14ac:dyDescent="0.25">
      <c r="A2" t="s">
        <v>52</v>
      </c>
      <c r="B2">
        <v>0</v>
      </c>
      <c r="C2">
        <v>1</v>
      </c>
      <c r="D2">
        <v>0</v>
      </c>
      <c r="E2">
        <v>0</v>
      </c>
      <c r="F2">
        <v>2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s="7" t="s">
        <v>52</v>
      </c>
      <c r="R2" t="s">
        <v>52</v>
      </c>
      <c r="S2" t="s">
        <v>160</v>
      </c>
    </row>
    <row r="3" spans="1:19" x14ac:dyDescent="0.25">
      <c r="A3" t="s">
        <v>0</v>
      </c>
      <c r="B3">
        <v>10</v>
      </c>
      <c r="C3">
        <v>19</v>
      </c>
      <c r="D3">
        <v>0</v>
      </c>
      <c r="E3">
        <v>1</v>
      </c>
      <c r="F3">
        <v>8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s="7" t="s">
        <v>82</v>
      </c>
      <c r="R3" t="s">
        <v>0</v>
      </c>
      <c r="S3" t="s">
        <v>160</v>
      </c>
    </row>
    <row r="4" spans="1:19" x14ac:dyDescent="0.25">
      <c r="A4" t="s">
        <v>1</v>
      </c>
      <c r="B4">
        <v>15</v>
      </c>
      <c r="C4">
        <v>26</v>
      </c>
      <c r="D4">
        <v>0</v>
      </c>
      <c r="E4">
        <v>0</v>
      </c>
      <c r="F4">
        <v>15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s="7" t="s">
        <v>82</v>
      </c>
      <c r="R4" t="s">
        <v>1</v>
      </c>
      <c r="S4" t="s">
        <v>160</v>
      </c>
    </row>
    <row r="5" spans="1:19" x14ac:dyDescent="0.25">
      <c r="A5" t="s">
        <v>2</v>
      </c>
      <c r="B5">
        <v>10</v>
      </c>
      <c r="C5">
        <v>19</v>
      </c>
      <c r="D5">
        <v>0</v>
      </c>
      <c r="E5">
        <v>1</v>
      </c>
      <c r="F5">
        <v>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7" t="s">
        <v>82</v>
      </c>
      <c r="R5" t="s">
        <v>2</v>
      </c>
      <c r="S5" t="s">
        <v>160</v>
      </c>
    </row>
    <row r="6" spans="1:19" x14ac:dyDescent="0.25">
      <c r="A6" t="s">
        <v>3</v>
      </c>
      <c r="B6">
        <v>43</v>
      </c>
      <c r="C6">
        <v>76</v>
      </c>
      <c r="D6">
        <v>0</v>
      </c>
      <c r="E6">
        <v>3</v>
      </c>
      <c r="F6">
        <v>12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7" t="s">
        <v>3</v>
      </c>
      <c r="R6" t="s">
        <v>3</v>
      </c>
      <c r="S6" t="s">
        <v>161</v>
      </c>
    </row>
    <row r="7" spans="1:19" x14ac:dyDescent="0.25">
      <c r="A7" t="s">
        <v>4</v>
      </c>
      <c r="B7">
        <v>5</v>
      </c>
      <c r="C7">
        <v>12</v>
      </c>
      <c r="D7">
        <v>0</v>
      </c>
      <c r="E7">
        <v>1</v>
      </c>
      <c r="F7">
        <v>8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7" t="s">
        <v>82</v>
      </c>
      <c r="R7" t="s">
        <v>4</v>
      </c>
      <c r="S7" t="s">
        <v>160</v>
      </c>
    </row>
    <row r="8" spans="1:19" x14ac:dyDescent="0.25">
      <c r="A8" t="s">
        <v>5</v>
      </c>
      <c r="B8">
        <v>6</v>
      </c>
      <c r="C8">
        <v>13</v>
      </c>
      <c r="D8">
        <v>0</v>
      </c>
      <c r="E8">
        <v>0</v>
      </c>
      <c r="F8">
        <v>10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7" t="s">
        <v>82</v>
      </c>
      <c r="R8" t="s">
        <v>5</v>
      </c>
      <c r="S8" t="s">
        <v>160</v>
      </c>
    </row>
    <row r="9" spans="1:19" x14ac:dyDescent="0.25">
      <c r="A9" t="s">
        <v>6</v>
      </c>
      <c r="B9">
        <v>8</v>
      </c>
      <c r="C9">
        <v>18</v>
      </c>
      <c r="D9">
        <v>0</v>
      </c>
      <c r="E9">
        <v>1</v>
      </c>
      <c r="F9">
        <v>8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7" t="s">
        <v>82</v>
      </c>
      <c r="R9" t="s">
        <v>6</v>
      </c>
      <c r="S9" t="s">
        <v>160</v>
      </c>
    </row>
    <row r="10" spans="1:19" x14ac:dyDescent="0.25">
      <c r="A10" t="s">
        <v>87</v>
      </c>
      <c r="B10">
        <v>8</v>
      </c>
      <c r="C10">
        <v>19</v>
      </c>
      <c r="D10">
        <v>0</v>
      </c>
      <c r="E10">
        <v>1</v>
      </c>
      <c r="F10">
        <v>7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7" t="s">
        <v>88</v>
      </c>
      <c r="R10" t="s">
        <v>87</v>
      </c>
      <c r="S10" t="s">
        <v>160</v>
      </c>
    </row>
    <row r="11" spans="1:19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7" t="s">
        <v>7</v>
      </c>
      <c r="R11" t="s">
        <v>7</v>
      </c>
      <c r="S11" t="s">
        <v>160</v>
      </c>
    </row>
    <row r="12" spans="1:19" x14ac:dyDescent="0.25">
      <c r="A12" t="s">
        <v>8</v>
      </c>
      <c r="B12">
        <v>9</v>
      </c>
      <c r="C12">
        <v>16</v>
      </c>
      <c r="D12">
        <v>0</v>
      </c>
      <c r="E12">
        <v>0</v>
      </c>
      <c r="F12">
        <v>12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7" t="s">
        <v>82</v>
      </c>
      <c r="R12" s="7" t="s">
        <v>8</v>
      </c>
      <c r="S12" t="s">
        <v>160</v>
      </c>
    </row>
    <row r="13" spans="1:19" x14ac:dyDescent="0.25">
      <c r="A13" t="s">
        <v>58</v>
      </c>
      <c r="B13">
        <v>55</v>
      </c>
      <c r="C13">
        <v>72</v>
      </c>
      <c r="D13">
        <v>0</v>
      </c>
      <c r="E13">
        <v>4</v>
      </c>
      <c r="F13">
        <v>5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 s="7" t="s">
        <v>57</v>
      </c>
      <c r="R13" t="s">
        <v>57</v>
      </c>
      <c r="S13" t="s">
        <v>161</v>
      </c>
    </row>
    <row r="14" spans="1:19" x14ac:dyDescent="0.25">
      <c r="A14" t="s">
        <v>9</v>
      </c>
      <c r="B14">
        <v>9</v>
      </c>
      <c r="C14">
        <v>16</v>
      </c>
      <c r="D14">
        <v>0</v>
      </c>
      <c r="E14">
        <v>0</v>
      </c>
      <c r="F14">
        <v>10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7" t="s">
        <v>82</v>
      </c>
      <c r="R14" s="7" t="s">
        <v>9</v>
      </c>
      <c r="S14" t="s">
        <v>160</v>
      </c>
    </row>
    <row r="15" spans="1:19" x14ac:dyDescent="0.25">
      <c r="A15" t="s">
        <v>42</v>
      </c>
      <c r="B15">
        <v>2</v>
      </c>
      <c r="C15">
        <v>3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7" t="s">
        <v>152</v>
      </c>
      <c r="S15" t="s">
        <v>152</v>
      </c>
    </row>
    <row r="16" spans="1:19" x14ac:dyDescent="0.25">
      <c r="A16" t="s">
        <v>40</v>
      </c>
      <c r="B16">
        <v>2</v>
      </c>
      <c r="C16">
        <v>3</v>
      </c>
      <c r="D16">
        <v>0</v>
      </c>
      <c r="E16">
        <v>0</v>
      </c>
      <c r="F16">
        <v>2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7" t="s">
        <v>152</v>
      </c>
      <c r="S16" t="s">
        <v>152</v>
      </c>
    </row>
    <row r="17" spans="1:19" x14ac:dyDescent="0.25">
      <c r="A17" s="1" t="s">
        <v>10</v>
      </c>
      <c r="B17">
        <v>0</v>
      </c>
      <c r="C17">
        <v>-1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 s="7" t="s">
        <v>153</v>
      </c>
      <c r="S17" t="s">
        <v>153</v>
      </c>
    </row>
    <row r="18" spans="1:19" x14ac:dyDescent="0.25">
      <c r="A18" s="1" t="s">
        <v>11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1</v>
      </c>
      <c r="O18">
        <v>0</v>
      </c>
      <c r="P18">
        <v>0</v>
      </c>
      <c r="Q18" s="7" t="s">
        <v>153</v>
      </c>
      <c r="S18" t="s">
        <v>153</v>
      </c>
    </row>
    <row r="19" spans="1:19" x14ac:dyDescent="0.25">
      <c r="A19" s="1" t="s">
        <v>12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 s="7" t="s">
        <v>153</v>
      </c>
      <c r="S19" t="s">
        <v>153</v>
      </c>
    </row>
    <row r="20" spans="1:19" x14ac:dyDescent="0.25">
      <c r="A20" s="1" t="s">
        <v>13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2</v>
      </c>
      <c r="J20">
        <v>1</v>
      </c>
      <c r="K20">
        <v>0</v>
      </c>
      <c r="L20">
        <v>1</v>
      </c>
      <c r="M20">
        <v>0</v>
      </c>
      <c r="N20">
        <v>2</v>
      </c>
      <c r="O20">
        <v>0</v>
      </c>
      <c r="P20">
        <v>0</v>
      </c>
      <c r="Q20" s="7" t="s">
        <v>153</v>
      </c>
      <c r="S20" t="s">
        <v>153</v>
      </c>
    </row>
    <row r="21" spans="1:19" x14ac:dyDescent="0.25">
      <c r="A21" s="1" t="s">
        <v>14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2</v>
      </c>
      <c r="J21">
        <v>0</v>
      </c>
      <c r="K21">
        <v>0</v>
      </c>
      <c r="L21">
        <v>1</v>
      </c>
      <c r="M21">
        <v>0</v>
      </c>
      <c r="N21">
        <v>3</v>
      </c>
      <c r="O21">
        <v>0</v>
      </c>
      <c r="P21">
        <v>0</v>
      </c>
      <c r="Q21" s="7" t="s">
        <v>153</v>
      </c>
      <c r="S21" t="s">
        <v>153</v>
      </c>
    </row>
    <row r="22" spans="1:19" x14ac:dyDescent="0.25">
      <c r="A22" s="1" t="s">
        <v>81</v>
      </c>
      <c r="B22">
        <v>0</v>
      </c>
      <c r="C22">
        <v>-1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1</v>
      </c>
      <c r="M22">
        <v>0</v>
      </c>
      <c r="N22">
        <v>1</v>
      </c>
      <c r="O22">
        <v>0</v>
      </c>
      <c r="P22">
        <v>0</v>
      </c>
      <c r="Q22" s="7" t="s">
        <v>153</v>
      </c>
      <c r="S22" t="s">
        <v>153</v>
      </c>
    </row>
    <row r="23" spans="1:19" x14ac:dyDescent="0.25">
      <c r="A23" s="1" t="s">
        <v>15</v>
      </c>
      <c r="B23">
        <v>0</v>
      </c>
      <c r="C23">
        <v>-2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1</v>
      </c>
      <c r="M23">
        <v>0</v>
      </c>
      <c r="N23">
        <v>0</v>
      </c>
      <c r="O23">
        <v>0</v>
      </c>
      <c r="P23">
        <v>0</v>
      </c>
      <c r="Q23" s="7" t="s">
        <v>153</v>
      </c>
      <c r="S23" t="s">
        <v>153</v>
      </c>
    </row>
    <row r="24" spans="1:19" x14ac:dyDescent="0.25">
      <c r="A24" s="1" t="s">
        <v>16</v>
      </c>
      <c r="B24">
        <v>0</v>
      </c>
      <c r="C24">
        <v>-2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1</v>
      </c>
      <c r="M24">
        <v>0</v>
      </c>
      <c r="N24">
        <v>0</v>
      </c>
      <c r="O24">
        <v>0</v>
      </c>
      <c r="P24">
        <v>0</v>
      </c>
      <c r="Q24" s="7" t="s">
        <v>153</v>
      </c>
      <c r="S24" t="s">
        <v>153</v>
      </c>
    </row>
    <row r="25" spans="1:19" x14ac:dyDescent="0.25">
      <c r="A25" s="1" t="s">
        <v>17</v>
      </c>
      <c r="B25">
        <v>0</v>
      </c>
      <c r="C25">
        <v>-1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 s="7" t="s">
        <v>153</v>
      </c>
      <c r="S25" t="s">
        <v>153</v>
      </c>
    </row>
    <row r="26" spans="1:19" x14ac:dyDescent="0.25">
      <c r="A26" s="1" t="s">
        <v>18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0</v>
      </c>
      <c r="L26">
        <v>1</v>
      </c>
      <c r="M26">
        <v>0</v>
      </c>
      <c r="N26">
        <v>1</v>
      </c>
      <c r="O26">
        <v>0</v>
      </c>
      <c r="P26">
        <v>0</v>
      </c>
      <c r="Q26" s="7" t="s">
        <v>153</v>
      </c>
      <c r="S26" t="s">
        <v>153</v>
      </c>
    </row>
    <row r="27" spans="1:19" x14ac:dyDescent="0.25">
      <c r="A27" s="1" t="s">
        <v>19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0</v>
      </c>
      <c r="K27">
        <v>0</v>
      </c>
      <c r="L27">
        <v>1</v>
      </c>
      <c r="M27">
        <v>0</v>
      </c>
      <c r="N27">
        <v>2</v>
      </c>
      <c r="O27">
        <v>0</v>
      </c>
      <c r="P27">
        <v>0</v>
      </c>
      <c r="Q27" s="7" t="s">
        <v>153</v>
      </c>
      <c r="S27" t="s">
        <v>153</v>
      </c>
    </row>
    <row r="28" spans="1:19" x14ac:dyDescent="0.25">
      <c r="A28" s="3" t="s">
        <v>21</v>
      </c>
      <c r="B28">
        <v>0</v>
      </c>
      <c r="C28">
        <v>-1</v>
      </c>
      <c r="D28">
        <v>0</v>
      </c>
      <c r="E28">
        <v>0</v>
      </c>
      <c r="F28">
        <v>0</v>
      </c>
      <c r="G28">
        <v>0</v>
      </c>
      <c r="H28">
        <v>0</v>
      </c>
      <c r="I28">
        <v>2</v>
      </c>
      <c r="J28">
        <v>0</v>
      </c>
      <c r="K28">
        <v>0</v>
      </c>
      <c r="L28">
        <v>-1</v>
      </c>
      <c r="M28">
        <v>0</v>
      </c>
      <c r="N28">
        <v>0</v>
      </c>
      <c r="O28">
        <v>0</v>
      </c>
      <c r="P28">
        <v>0</v>
      </c>
      <c r="Q28" s="7" t="s">
        <v>154</v>
      </c>
      <c r="S28" t="s">
        <v>154</v>
      </c>
    </row>
    <row r="29" spans="1:19" x14ac:dyDescent="0.25">
      <c r="A29" s="3" t="s">
        <v>22</v>
      </c>
      <c r="B29">
        <v>0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-1</v>
      </c>
      <c r="M29">
        <v>0</v>
      </c>
      <c r="N29">
        <v>0</v>
      </c>
      <c r="O29">
        <v>0</v>
      </c>
      <c r="P29">
        <v>0</v>
      </c>
      <c r="Q29" s="7" t="s">
        <v>154</v>
      </c>
      <c r="S29" t="s">
        <v>154</v>
      </c>
    </row>
    <row r="30" spans="1:19" x14ac:dyDescent="0.25">
      <c r="A30" s="3" t="s">
        <v>23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</v>
      </c>
      <c r="L30">
        <v>-1</v>
      </c>
      <c r="M30">
        <v>0</v>
      </c>
      <c r="N30">
        <v>0</v>
      </c>
      <c r="O30">
        <v>0</v>
      </c>
      <c r="P30">
        <v>0</v>
      </c>
      <c r="Q30" s="7" t="s">
        <v>154</v>
      </c>
      <c r="S30" t="s">
        <v>154</v>
      </c>
    </row>
    <row r="31" spans="1:19" x14ac:dyDescent="0.25">
      <c r="A31" s="3" t="s">
        <v>24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0</v>
      </c>
      <c r="K31">
        <v>0</v>
      </c>
      <c r="L31">
        <v>-1</v>
      </c>
      <c r="M31">
        <v>0</v>
      </c>
      <c r="N31">
        <v>0</v>
      </c>
      <c r="O31">
        <v>0</v>
      </c>
      <c r="P31">
        <v>0</v>
      </c>
      <c r="Q31" s="7" t="s">
        <v>154</v>
      </c>
      <c r="S31" t="s">
        <v>154</v>
      </c>
    </row>
    <row r="32" spans="1:19" x14ac:dyDescent="0.25">
      <c r="A32" s="3" t="s">
        <v>25</v>
      </c>
      <c r="B32">
        <v>0</v>
      </c>
      <c r="C32">
        <v>4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-1</v>
      </c>
      <c r="M32">
        <v>1</v>
      </c>
      <c r="N32">
        <v>0</v>
      </c>
      <c r="O32">
        <v>0</v>
      </c>
      <c r="P32">
        <v>0</v>
      </c>
      <c r="Q32" s="7" t="s">
        <v>154</v>
      </c>
      <c r="S32" t="s">
        <v>154</v>
      </c>
    </row>
    <row r="33" spans="1:19" x14ac:dyDescent="0.25">
      <c r="A33" s="3" t="s">
        <v>29</v>
      </c>
      <c r="B33">
        <v>0</v>
      </c>
      <c r="C33">
        <v>4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-1</v>
      </c>
      <c r="M33">
        <v>0</v>
      </c>
      <c r="N33">
        <v>0</v>
      </c>
      <c r="O33">
        <v>0</v>
      </c>
      <c r="P33">
        <v>0</v>
      </c>
      <c r="Q33" s="7" t="s">
        <v>154</v>
      </c>
      <c r="S33" t="s">
        <v>154</v>
      </c>
    </row>
    <row r="34" spans="1:19" x14ac:dyDescent="0.25">
      <c r="A34" s="3" t="s">
        <v>26</v>
      </c>
      <c r="B34">
        <v>2</v>
      </c>
      <c r="C34">
        <v>3</v>
      </c>
      <c r="D34">
        <v>0</v>
      </c>
      <c r="E34">
        <v>0</v>
      </c>
      <c r="F34">
        <v>2</v>
      </c>
      <c r="G34">
        <v>0</v>
      </c>
      <c r="H34">
        <v>0</v>
      </c>
      <c r="I34">
        <v>2</v>
      </c>
      <c r="J34">
        <v>0</v>
      </c>
      <c r="K34">
        <v>0</v>
      </c>
      <c r="L34">
        <v>-1</v>
      </c>
      <c r="M34">
        <v>0</v>
      </c>
      <c r="N34">
        <v>0</v>
      </c>
      <c r="O34">
        <v>0</v>
      </c>
      <c r="P34">
        <v>0</v>
      </c>
      <c r="Q34" s="7" t="s">
        <v>154</v>
      </c>
      <c r="S34" t="s">
        <v>154</v>
      </c>
    </row>
    <row r="35" spans="1:19" x14ac:dyDescent="0.25">
      <c r="A35" s="3" t="s">
        <v>27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2</v>
      </c>
      <c r="J35">
        <v>1</v>
      </c>
      <c r="K35">
        <v>0</v>
      </c>
      <c r="L35">
        <v>-1</v>
      </c>
      <c r="M35">
        <v>0</v>
      </c>
      <c r="N35">
        <v>0</v>
      </c>
      <c r="O35">
        <v>0</v>
      </c>
      <c r="P35">
        <v>0</v>
      </c>
      <c r="Q35" s="7" t="s">
        <v>154</v>
      </c>
      <c r="S35" t="s">
        <v>154</v>
      </c>
    </row>
    <row r="36" spans="1:19" x14ac:dyDescent="0.25">
      <c r="A36" s="3" t="s">
        <v>28</v>
      </c>
      <c r="B36">
        <v>4</v>
      </c>
      <c r="C36">
        <v>10</v>
      </c>
      <c r="D36">
        <v>0</v>
      </c>
      <c r="E36">
        <v>3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-1</v>
      </c>
      <c r="M36">
        <v>0</v>
      </c>
      <c r="N36">
        <v>0</v>
      </c>
      <c r="O36">
        <v>0</v>
      </c>
      <c r="P36">
        <v>0</v>
      </c>
      <c r="Q36" s="7" t="s">
        <v>154</v>
      </c>
      <c r="S36" t="s">
        <v>154</v>
      </c>
    </row>
    <row r="37" spans="1:19" x14ac:dyDescent="0.25">
      <c r="A37" s="1" t="s">
        <v>20</v>
      </c>
      <c r="B37">
        <v>3</v>
      </c>
      <c r="C37">
        <v>5</v>
      </c>
      <c r="D37">
        <v>0</v>
      </c>
      <c r="E37">
        <v>0</v>
      </c>
      <c r="F37">
        <v>6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7" t="s">
        <v>20</v>
      </c>
      <c r="R37" t="s">
        <v>20</v>
      </c>
      <c r="S37" t="s">
        <v>160</v>
      </c>
    </row>
    <row r="38" spans="1:19" x14ac:dyDescent="0.25">
      <c r="A38" s="2" t="s">
        <v>59</v>
      </c>
      <c r="B38">
        <v>46</v>
      </c>
      <c r="C38">
        <v>64</v>
      </c>
      <c r="D38">
        <v>0</v>
      </c>
      <c r="E38">
        <v>0</v>
      </c>
      <c r="F38">
        <v>8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s="7" t="s">
        <v>57</v>
      </c>
      <c r="R38" t="s">
        <v>57</v>
      </c>
      <c r="S38" t="s">
        <v>161</v>
      </c>
    </row>
    <row r="39" spans="1:19" x14ac:dyDescent="0.25">
      <c r="A39" s="2" t="s">
        <v>60</v>
      </c>
      <c r="B39">
        <v>48</v>
      </c>
      <c r="C39">
        <v>68</v>
      </c>
      <c r="D39">
        <v>0</v>
      </c>
      <c r="E39">
        <v>0</v>
      </c>
      <c r="F39">
        <v>8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 s="7" t="s">
        <v>57</v>
      </c>
      <c r="R39" t="s">
        <v>57</v>
      </c>
      <c r="S39" t="s">
        <v>161</v>
      </c>
    </row>
    <row r="40" spans="1:19" x14ac:dyDescent="0.25">
      <c r="A40" s="2" t="s">
        <v>61</v>
      </c>
      <c r="B40">
        <v>40</v>
      </c>
      <c r="C40">
        <v>52</v>
      </c>
      <c r="D40">
        <v>0</v>
      </c>
      <c r="E40">
        <v>0</v>
      </c>
      <c r="F40">
        <v>2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 s="7" t="s">
        <v>57</v>
      </c>
      <c r="R40" t="s">
        <v>57</v>
      </c>
      <c r="S40" t="s">
        <v>161</v>
      </c>
    </row>
    <row r="41" spans="1:19" x14ac:dyDescent="0.25">
      <c r="A41" s="2" t="s">
        <v>62</v>
      </c>
      <c r="B41">
        <v>40</v>
      </c>
      <c r="C41">
        <v>56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 s="7" t="s">
        <v>57</v>
      </c>
      <c r="R41" t="s">
        <v>57</v>
      </c>
      <c r="S41" t="s">
        <v>161</v>
      </c>
    </row>
    <row r="42" spans="1:19" x14ac:dyDescent="0.25">
      <c r="A42" s="2" t="s">
        <v>63</v>
      </c>
      <c r="B42">
        <v>40</v>
      </c>
      <c r="C42">
        <v>56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 s="7" t="s">
        <v>57</v>
      </c>
      <c r="R42" t="s">
        <v>57</v>
      </c>
      <c r="S42" t="s">
        <v>161</v>
      </c>
    </row>
    <row r="43" spans="1:19" x14ac:dyDescent="0.25">
      <c r="A43" s="2" t="s">
        <v>64</v>
      </c>
      <c r="B43">
        <v>55</v>
      </c>
      <c r="C43">
        <v>70</v>
      </c>
      <c r="D43">
        <v>0</v>
      </c>
      <c r="E43">
        <v>4</v>
      </c>
      <c r="F43">
        <v>6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  <c r="P43">
        <v>0</v>
      </c>
      <c r="Q43" s="7" t="s">
        <v>57</v>
      </c>
      <c r="R43" t="s">
        <v>57</v>
      </c>
      <c r="S43" t="s">
        <v>161</v>
      </c>
    </row>
    <row r="44" spans="1:19" x14ac:dyDescent="0.25">
      <c r="A44" s="2" t="s">
        <v>65</v>
      </c>
      <c r="B44">
        <v>35</v>
      </c>
      <c r="C44">
        <v>28</v>
      </c>
      <c r="D44">
        <v>0</v>
      </c>
      <c r="E44">
        <v>4</v>
      </c>
      <c r="F44">
        <v>5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  <c r="P44">
        <v>0</v>
      </c>
      <c r="Q44" s="7" t="s">
        <v>57</v>
      </c>
      <c r="R44" t="s">
        <v>57</v>
      </c>
      <c r="S44" t="s">
        <v>161</v>
      </c>
    </row>
    <row r="45" spans="1:19" x14ac:dyDescent="0.25">
      <c r="A45" s="2" t="s">
        <v>66</v>
      </c>
      <c r="B45">
        <v>36</v>
      </c>
      <c r="C45">
        <v>28</v>
      </c>
      <c r="D45">
        <v>0</v>
      </c>
      <c r="E45">
        <v>4</v>
      </c>
      <c r="F45">
        <v>7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 s="7" t="s">
        <v>57</v>
      </c>
      <c r="R45" t="s">
        <v>57</v>
      </c>
      <c r="S45" t="s">
        <v>161</v>
      </c>
    </row>
    <row r="46" spans="1:19" x14ac:dyDescent="0.25">
      <c r="A46" s="2" t="s">
        <v>67</v>
      </c>
      <c r="B46">
        <v>35</v>
      </c>
      <c r="C46">
        <v>34</v>
      </c>
      <c r="D46">
        <v>0</v>
      </c>
      <c r="E46">
        <v>4</v>
      </c>
      <c r="F46">
        <v>5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 s="7" t="s">
        <v>57</v>
      </c>
      <c r="R46" t="s">
        <v>57</v>
      </c>
      <c r="S46" t="s">
        <v>161</v>
      </c>
    </row>
    <row r="47" spans="1:19" x14ac:dyDescent="0.25">
      <c r="A47" s="2" t="s">
        <v>68</v>
      </c>
      <c r="B47">
        <v>40</v>
      </c>
      <c r="C47">
        <v>54</v>
      </c>
      <c r="D47">
        <v>0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s="7" t="s">
        <v>57</v>
      </c>
      <c r="R47" t="s">
        <v>57</v>
      </c>
      <c r="S47" t="s">
        <v>161</v>
      </c>
    </row>
    <row r="48" spans="1:19" x14ac:dyDescent="0.25">
      <c r="A48" s="2" t="s">
        <v>69</v>
      </c>
      <c r="B48">
        <v>40</v>
      </c>
      <c r="C48">
        <v>54</v>
      </c>
      <c r="D48">
        <v>0</v>
      </c>
      <c r="E48">
        <v>0</v>
      </c>
      <c r="F48">
        <v>3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 s="7" t="s">
        <v>57</v>
      </c>
      <c r="R48" t="s">
        <v>57</v>
      </c>
      <c r="S48" t="s">
        <v>161</v>
      </c>
    </row>
    <row r="49" spans="1:19" x14ac:dyDescent="0.25">
      <c r="A49" s="2" t="s">
        <v>70</v>
      </c>
      <c r="B49">
        <v>40</v>
      </c>
      <c r="C49">
        <v>54</v>
      </c>
      <c r="D49">
        <v>0</v>
      </c>
      <c r="E49">
        <v>0</v>
      </c>
      <c r="F49">
        <v>2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s="7" t="s">
        <v>57</v>
      </c>
      <c r="R49" t="s">
        <v>57</v>
      </c>
      <c r="S49" t="s">
        <v>161</v>
      </c>
    </row>
    <row r="50" spans="1:19" x14ac:dyDescent="0.25">
      <c r="A50" s="2" t="s">
        <v>71</v>
      </c>
      <c r="B50">
        <v>40</v>
      </c>
      <c r="C50">
        <v>54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s="7" t="s">
        <v>57</v>
      </c>
      <c r="R50" t="s">
        <v>57</v>
      </c>
      <c r="S50" t="s">
        <v>161</v>
      </c>
    </row>
    <row r="51" spans="1:19" x14ac:dyDescent="0.25">
      <c r="A51" s="2" t="s">
        <v>72</v>
      </c>
      <c r="B51">
        <v>42</v>
      </c>
      <c r="C51">
        <v>58</v>
      </c>
      <c r="D51">
        <v>0</v>
      </c>
      <c r="E51">
        <v>0</v>
      </c>
      <c r="F51">
        <v>6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s="7" t="s">
        <v>57</v>
      </c>
      <c r="R51" t="s">
        <v>57</v>
      </c>
      <c r="S51" t="s">
        <v>161</v>
      </c>
    </row>
    <row r="52" spans="1:19" x14ac:dyDescent="0.25">
      <c r="A52" s="2" t="s">
        <v>73</v>
      </c>
      <c r="B52">
        <v>40</v>
      </c>
      <c r="C52">
        <v>56</v>
      </c>
      <c r="D52">
        <v>0</v>
      </c>
      <c r="E52">
        <v>0</v>
      </c>
      <c r="F52">
        <v>2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 s="7" t="s">
        <v>57</v>
      </c>
      <c r="R52" t="s">
        <v>57</v>
      </c>
      <c r="S52" t="s">
        <v>161</v>
      </c>
    </row>
    <row r="53" spans="1:19" x14ac:dyDescent="0.25">
      <c r="A53" s="2" t="s">
        <v>74</v>
      </c>
      <c r="B53">
        <v>40</v>
      </c>
      <c r="C53">
        <v>56</v>
      </c>
      <c r="D53">
        <v>0</v>
      </c>
      <c r="E53">
        <v>0</v>
      </c>
      <c r="F53">
        <v>4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 s="7" t="s">
        <v>57</v>
      </c>
      <c r="R53" s="1" t="s">
        <v>57</v>
      </c>
      <c r="S53" t="s">
        <v>161</v>
      </c>
    </row>
    <row r="54" spans="1:19" x14ac:dyDescent="0.25">
      <c r="A54" s="2" t="s">
        <v>75</v>
      </c>
      <c r="B54">
        <v>39</v>
      </c>
      <c r="C54">
        <v>50</v>
      </c>
      <c r="D54">
        <v>0</v>
      </c>
      <c r="E54">
        <v>0</v>
      </c>
      <c r="F54">
        <v>7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 s="7" t="s">
        <v>57</v>
      </c>
      <c r="R54" s="1" t="s">
        <v>57</v>
      </c>
      <c r="S54" t="s">
        <v>161</v>
      </c>
    </row>
    <row r="55" spans="1:19" x14ac:dyDescent="0.25">
      <c r="A55" s="2" t="s">
        <v>76</v>
      </c>
      <c r="B55">
        <v>55</v>
      </c>
      <c r="C55">
        <v>74</v>
      </c>
      <c r="D55">
        <v>0</v>
      </c>
      <c r="E55">
        <v>4</v>
      </c>
      <c r="F55">
        <v>5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 s="7" t="s">
        <v>57</v>
      </c>
      <c r="R55" s="1" t="s">
        <v>57</v>
      </c>
      <c r="S55" t="s">
        <v>161</v>
      </c>
    </row>
    <row r="56" spans="1:19" x14ac:dyDescent="0.25">
      <c r="A56" s="2" t="s">
        <v>77</v>
      </c>
      <c r="B56">
        <v>40</v>
      </c>
      <c r="C56">
        <v>56</v>
      </c>
      <c r="D56">
        <v>0</v>
      </c>
      <c r="E56">
        <v>0</v>
      </c>
      <c r="F56">
        <v>4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 s="7" t="s">
        <v>57</v>
      </c>
      <c r="R56" s="1" t="s">
        <v>57</v>
      </c>
      <c r="S56" t="s">
        <v>161</v>
      </c>
    </row>
    <row r="57" spans="1:19" x14ac:dyDescent="0.25">
      <c r="A57" s="2" t="s">
        <v>78</v>
      </c>
      <c r="B57">
        <v>40</v>
      </c>
      <c r="C57">
        <v>56</v>
      </c>
      <c r="D57">
        <v>0</v>
      </c>
      <c r="E57">
        <v>0</v>
      </c>
      <c r="F57">
        <v>4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s="7" t="s">
        <v>57</v>
      </c>
      <c r="R57" s="1" t="s">
        <v>57</v>
      </c>
      <c r="S57" t="s">
        <v>161</v>
      </c>
    </row>
    <row r="58" spans="1:19" x14ac:dyDescent="0.25">
      <c r="A58" s="2" t="s">
        <v>79</v>
      </c>
      <c r="B58">
        <v>40</v>
      </c>
      <c r="C58">
        <v>56</v>
      </c>
      <c r="D58">
        <v>0</v>
      </c>
      <c r="E58">
        <v>0</v>
      </c>
      <c r="F58">
        <v>2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t="s">
        <v>57</v>
      </c>
      <c r="R58" s="1" t="s">
        <v>57</v>
      </c>
      <c r="S58" t="s">
        <v>161</v>
      </c>
    </row>
    <row r="59" spans="1:19" x14ac:dyDescent="0.25">
      <c r="A59" s="8" t="s">
        <v>91</v>
      </c>
      <c r="B59">
        <v>36</v>
      </c>
      <c r="C59">
        <v>20</v>
      </c>
      <c r="D59">
        <v>0</v>
      </c>
      <c r="E59">
        <v>2</v>
      </c>
      <c r="F59">
        <v>4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t="s">
        <v>140</v>
      </c>
      <c r="R59" t="s">
        <v>140</v>
      </c>
      <c r="S59" t="s">
        <v>161</v>
      </c>
    </row>
    <row r="60" spans="1:19" x14ac:dyDescent="0.25">
      <c r="A60" s="8" t="s">
        <v>92</v>
      </c>
      <c r="B60">
        <v>36</v>
      </c>
      <c r="C60">
        <v>22</v>
      </c>
      <c r="D60">
        <v>0</v>
      </c>
      <c r="E60">
        <v>2</v>
      </c>
      <c r="F60">
        <v>4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t="s">
        <v>141</v>
      </c>
      <c r="R60" t="s">
        <v>141</v>
      </c>
      <c r="S60" t="s">
        <v>161</v>
      </c>
    </row>
    <row r="61" spans="1:19" x14ac:dyDescent="0.25">
      <c r="A61" s="8" t="s">
        <v>93</v>
      </c>
      <c r="B61">
        <v>10</v>
      </c>
      <c r="C61">
        <v>17</v>
      </c>
      <c r="D61">
        <v>0</v>
      </c>
      <c r="E61">
        <v>1</v>
      </c>
      <c r="F61">
        <v>10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t="s">
        <v>82</v>
      </c>
      <c r="R61" t="s">
        <v>93</v>
      </c>
      <c r="S61" t="s">
        <v>160</v>
      </c>
    </row>
    <row r="62" spans="1:19" x14ac:dyDescent="0.25">
      <c r="A62" s="8" t="s">
        <v>94</v>
      </c>
      <c r="B62">
        <v>8</v>
      </c>
      <c r="C62">
        <v>17</v>
      </c>
      <c r="D62">
        <v>0</v>
      </c>
      <c r="E62">
        <v>0</v>
      </c>
      <c r="F62">
        <v>8</v>
      </c>
      <c r="G62">
        <v>1</v>
      </c>
      <c r="H62">
        <v>1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t="s">
        <v>82</v>
      </c>
      <c r="R62" t="s">
        <v>94</v>
      </c>
      <c r="S62" t="s">
        <v>160</v>
      </c>
    </row>
    <row r="63" spans="1:19" x14ac:dyDescent="0.25">
      <c r="A63" s="8" t="s">
        <v>101</v>
      </c>
      <c r="B63">
        <v>10</v>
      </c>
      <c r="C63">
        <v>18</v>
      </c>
      <c r="D63">
        <v>0</v>
      </c>
      <c r="E63">
        <v>0</v>
      </c>
      <c r="F63">
        <v>8</v>
      </c>
      <c r="G63">
        <v>0</v>
      </c>
      <c r="H63">
        <v>1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t="s">
        <v>82</v>
      </c>
      <c r="R63" t="s">
        <v>101</v>
      </c>
      <c r="S63" t="s">
        <v>160</v>
      </c>
    </row>
    <row r="64" spans="1:19" x14ac:dyDescent="0.25">
      <c r="A64" s="8" t="s">
        <v>95</v>
      </c>
      <c r="B64">
        <v>45</v>
      </c>
      <c r="C64">
        <v>89</v>
      </c>
      <c r="D64">
        <v>0</v>
      </c>
      <c r="E64">
        <v>1</v>
      </c>
      <c r="F64">
        <v>10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t="s">
        <v>95</v>
      </c>
      <c r="R64" t="s">
        <v>95</v>
      </c>
      <c r="S64" t="s">
        <v>161</v>
      </c>
    </row>
    <row r="65" spans="1:19" x14ac:dyDescent="0.25">
      <c r="A65" s="8" t="s">
        <v>96</v>
      </c>
      <c r="B65">
        <v>49</v>
      </c>
      <c r="C65">
        <v>91</v>
      </c>
      <c r="D65">
        <v>0</v>
      </c>
      <c r="E65">
        <v>1</v>
      </c>
      <c r="F65">
        <v>11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t="s">
        <v>96</v>
      </c>
      <c r="R65" t="s">
        <v>96</v>
      </c>
      <c r="S65" t="s">
        <v>161</v>
      </c>
    </row>
    <row r="66" spans="1:19" x14ac:dyDescent="0.25">
      <c r="A66" s="8" t="s">
        <v>97</v>
      </c>
      <c r="B66">
        <v>47</v>
      </c>
      <c r="C66">
        <v>83</v>
      </c>
      <c r="D66">
        <v>0</v>
      </c>
      <c r="E66">
        <v>1</v>
      </c>
      <c r="F66">
        <v>9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t="s">
        <v>97</v>
      </c>
      <c r="R66" t="s">
        <v>97</v>
      </c>
      <c r="S66" t="s">
        <v>161</v>
      </c>
    </row>
    <row r="67" spans="1:19" x14ac:dyDescent="0.25">
      <c r="A67" s="8" t="s">
        <v>98</v>
      </c>
      <c r="B67">
        <v>46</v>
      </c>
      <c r="C67">
        <v>91</v>
      </c>
      <c r="D67">
        <v>0</v>
      </c>
      <c r="E67">
        <v>1</v>
      </c>
      <c r="F67">
        <v>9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99</v>
      </c>
      <c r="R67" t="s">
        <v>99</v>
      </c>
      <c r="S67" t="s">
        <v>161</v>
      </c>
    </row>
    <row r="68" spans="1:19" x14ac:dyDescent="0.25">
      <c r="A68" s="8" t="s">
        <v>100</v>
      </c>
      <c r="B68">
        <v>46</v>
      </c>
      <c r="C68">
        <v>89</v>
      </c>
      <c r="D68">
        <v>0</v>
      </c>
      <c r="E68">
        <v>1</v>
      </c>
      <c r="F68">
        <v>9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t="s">
        <v>99</v>
      </c>
      <c r="R68" t="s">
        <v>99</v>
      </c>
      <c r="S68" t="s">
        <v>161</v>
      </c>
    </row>
    <row r="69" spans="1:19" x14ac:dyDescent="0.25">
      <c r="A69" s="8" t="s">
        <v>102</v>
      </c>
      <c r="B69">
        <v>40</v>
      </c>
      <c r="C69">
        <v>79</v>
      </c>
      <c r="D69">
        <v>0</v>
      </c>
      <c r="E69">
        <v>1</v>
      </c>
      <c r="F69">
        <v>4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t="s">
        <v>103</v>
      </c>
      <c r="R69" t="s">
        <v>103</v>
      </c>
      <c r="S69" t="s">
        <v>161</v>
      </c>
    </row>
    <row r="70" spans="1:19" x14ac:dyDescent="0.25">
      <c r="A70" s="8" t="s">
        <v>104</v>
      </c>
      <c r="B70">
        <v>40</v>
      </c>
      <c r="C70">
        <v>77</v>
      </c>
      <c r="D70">
        <v>0</v>
      </c>
      <c r="E70">
        <v>1</v>
      </c>
      <c r="F70">
        <v>4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t="s">
        <v>103</v>
      </c>
      <c r="R70" t="s">
        <v>103</v>
      </c>
      <c r="S70" t="s">
        <v>161</v>
      </c>
    </row>
    <row r="71" spans="1:19" x14ac:dyDescent="0.25">
      <c r="A71" s="8" t="s">
        <v>122</v>
      </c>
      <c r="B71">
        <v>45</v>
      </c>
      <c r="C71">
        <v>83</v>
      </c>
      <c r="D71">
        <v>0</v>
      </c>
      <c r="E71">
        <v>1</v>
      </c>
      <c r="F71">
        <v>9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t="s">
        <v>105</v>
      </c>
      <c r="R71" t="s">
        <v>105</v>
      </c>
      <c r="S71" t="s">
        <v>161</v>
      </c>
    </row>
    <row r="72" spans="1:19" x14ac:dyDescent="0.25">
      <c r="A72" s="8" t="s">
        <v>123</v>
      </c>
      <c r="B72">
        <v>45</v>
      </c>
      <c r="C72">
        <v>85</v>
      </c>
      <c r="D72">
        <v>0</v>
      </c>
      <c r="E72">
        <v>1</v>
      </c>
      <c r="F72">
        <v>9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t="s">
        <v>105</v>
      </c>
      <c r="R72" t="s">
        <v>105</v>
      </c>
      <c r="S72" t="s">
        <v>161</v>
      </c>
    </row>
    <row r="73" spans="1:19" x14ac:dyDescent="0.25">
      <c r="A73" s="8" t="s">
        <v>124</v>
      </c>
      <c r="B73">
        <v>44</v>
      </c>
      <c r="C73">
        <v>81</v>
      </c>
      <c r="D73">
        <v>0</v>
      </c>
      <c r="E73">
        <v>1</v>
      </c>
      <c r="F73">
        <v>9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t="s">
        <v>105</v>
      </c>
      <c r="R73" t="s">
        <v>105</v>
      </c>
      <c r="S73" t="s">
        <v>161</v>
      </c>
    </row>
    <row r="74" spans="1:19" x14ac:dyDescent="0.25">
      <c r="A74" s="8" t="s">
        <v>125</v>
      </c>
      <c r="B74">
        <v>44</v>
      </c>
      <c r="C74">
        <v>83</v>
      </c>
      <c r="D74">
        <v>0</v>
      </c>
      <c r="E74">
        <v>1</v>
      </c>
      <c r="F74">
        <v>9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t="s">
        <v>105</v>
      </c>
      <c r="R74" t="s">
        <v>105</v>
      </c>
      <c r="S74" t="s">
        <v>161</v>
      </c>
    </row>
    <row r="75" spans="1:19" x14ac:dyDescent="0.25">
      <c r="A75" s="8" t="s">
        <v>126</v>
      </c>
      <c r="B75">
        <v>43</v>
      </c>
      <c r="C75">
        <v>79</v>
      </c>
      <c r="D75">
        <v>0</v>
      </c>
      <c r="E75">
        <v>1</v>
      </c>
      <c r="F75">
        <v>9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t="s">
        <v>105</v>
      </c>
      <c r="R75" t="s">
        <v>105</v>
      </c>
      <c r="S75" t="s">
        <v>161</v>
      </c>
    </row>
    <row r="76" spans="1:19" x14ac:dyDescent="0.25">
      <c r="A76" s="8" t="s">
        <v>127</v>
      </c>
      <c r="B76">
        <v>43</v>
      </c>
      <c r="C76">
        <v>81</v>
      </c>
      <c r="D76">
        <v>0</v>
      </c>
      <c r="E76">
        <v>1</v>
      </c>
      <c r="F76">
        <v>9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t="s">
        <v>105</v>
      </c>
      <c r="R76" t="s">
        <v>105</v>
      </c>
      <c r="S76" t="s">
        <v>161</v>
      </c>
    </row>
    <row r="77" spans="1:19" x14ac:dyDescent="0.25">
      <c r="A77" s="8" t="s">
        <v>128</v>
      </c>
      <c r="B77">
        <v>42</v>
      </c>
      <c r="C77">
        <v>77</v>
      </c>
      <c r="D77">
        <v>0</v>
      </c>
      <c r="E77">
        <v>1</v>
      </c>
      <c r="F77">
        <v>9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t="s">
        <v>105</v>
      </c>
      <c r="R77" t="s">
        <v>105</v>
      </c>
      <c r="S77" t="s">
        <v>161</v>
      </c>
    </row>
    <row r="78" spans="1:19" x14ac:dyDescent="0.25">
      <c r="A78" s="8" t="s">
        <v>129</v>
      </c>
      <c r="B78">
        <v>42</v>
      </c>
      <c r="C78">
        <v>79</v>
      </c>
      <c r="D78">
        <v>0</v>
      </c>
      <c r="E78">
        <v>1</v>
      </c>
      <c r="F78">
        <v>9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 t="s">
        <v>105</v>
      </c>
      <c r="R78" t="s">
        <v>105</v>
      </c>
      <c r="S78" t="s">
        <v>161</v>
      </c>
    </row>
    <row r="79" spans="1:19" x14ac:dyDescent="0.25">
      <c r="A79" s="8" t="s">
        <v>130</v>
      </c>
      <c r="B79">
        <v>41</v>
      </c>
      <c r="C79">
        <v>75</v>
      </c>
      <c r="D79">
        <v>0</v>
      </c>
      <c r="E79">
        <v>1</v>
      </c>
      <c r="F79">
        <v>9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t="s">
        <v>105</v>
      </c>
      <c r="R79" t="s">
        <v>105</v>
      </c>
      <c r="S79" t="s">
        <v>161</v>
      </c>
    </row>
    <row r="80" spans="1:19" x14ac:dyDescent="0.25">
      <c r="A80" s="8" t="s">
        <v>131</v>
      </c>
      <c r="B80">
        <v>41</v>
      </c>
      <c r="C80">
        <v>77</v>
      </c>
      <c r="D80">
        <v>0</v>
      </c>
      <c r="E80">
        <v>1</v>
      </c>
      <c r="F80">
        <v>9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t="s">
        <v>105</v>
      </c>
      <c r="R80" t="s">
        <v>105</v>
      </c>
      <c r="S80" t="s">
        <v>161</v>
      </c>
    </row>
    <row r="81" spans="1:19" x14ac:dyDescent="0.25">
      <c r="A81" s="8" t="s">
        <v>132</v>
      </c>
      <c r="B81">
        <v>40</v>
      </c>
      <c r="C81">
        <v>73</v>
      </c>
      <c r="D81">
        <v>0</v>
      </c>
      <c r="E81">
        <v>1</v>
      </c>
      <c r="F81">
        <v>9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t="s">
        <v>105</v>
      </c>
      <c r="R81" t="s">
        <v>105</v>
      </c>
      <c r="S81" t="s">
        <v>161</v>
      </c>
    </row>
    <row r="82" spans="1:19" x14ac:dyDescent="0.25">
      <c r="A82" s="8" t="s">
        <v>133</v>
      </c>
      <c r="B82">
        <v>40</v>
      </c>
      <c r="C82">
        <v>75</v>
      </c>
      <c r="D82">
        <v>0</v>
      </c>
      <c r="E82">
        <v>1</v>
      </c>
      <c r="F82">
        <v>9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t="s">
        <v>105</v>
      </c>
      <c r="R82" t="s">
        <v>105</v>
      </c>
      <c r="S82" t="s">
        <v>161</v>
      </c>
    </row>
    <row r="83" spans="1:19" x14ac:dyDescent="0.25">
      <c r="A83" s="8" t="s">
        <v>134</v>
      </c>
      <c r="B83">
        <v>39</v>
      </c>
      <c r="C83">
        <v>71</v>
      </c>
      <c r="D83">
        <v>0</v>
      </c>
      <c r="E83">
        <v>1</v>
      </c>
      <c r="F83">
        <v>9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t="s">
        <v>105</v>
      </c>
      <c r="R83" t="s">
        <v>105</v>
      </c>
      <c r="S83" t="s">
        <v>161</v>
      </c>
    </row>
    <row r="84" spans="1:19" x14ac:dyDescent="0.25">
      <c r="A84" s="8" t="s">
        <v>135</v>
      </c>
      <c r="B84">
        <v>39</v>
      </c>
      <c r="C84">
        <v>73</v>
      </c>
      <c r="D84">
        <v>0</v>
      </c>
      <c r="E84">
        <v>1</v>
      </c>
      <c r="F84">
        <v>9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 t="s">
        <v>105</v>
      </c>
      <c r="R84" t="s">
        <v>105</v>
      </c>
      <c r="S84" t="s">
        <v>161</v>
      </c>
    </row>
    <row r="85" spans="1:19" x14ac:dyDescent="0.25">
      <c r="A85" s="8" t="s">
        <v>106</v>
      </c>
      <c r="B85">
        <v>53</v>
      </c>
      <c r="C85">
        <v>80</v>
      </c>
      <c r="D85">
        <v>0</v>
      </c>
      <c r="E85">
        <v>0</v>
      </c>
      <c r="F85">
        <v>2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 t="s">
        <v>148</v>
      </c>
      <c r="R85" t="s">
        <v>148</v>
      </c>
      <c r="S85" t="s">
        <v>161</v>
      </c>
    </row>
    <row r="86" spans="1:19" x14ac:dyDescent="0.25">
      <c r="A86" s="8" t="s">
        <v>107</v>
      </c>
      <c r="B86">
        <v>53</v>
      </c>
      <c r="C86">
        <v>80</v>
      </c>
      <c r="D86">
        <v>0</v>
      </c>
      <c r="E86">
        <v>0</v>
      </c>
      <c r="F86">
        <v>3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 t="s">
        <v>149</v>
      </c>
      <c r="R86" t="s">
        <v>149</v>
      </c>
      <c r="S86" t="s">
        <v>161</v>
      </c>
    </row>
    <row r="87" spans="1:19" x14ac:dyDescent="0.25">
      <c r="A87" s="8" t="s">
        <v>108</v>
      </c>
      <c r="B87">
        <v>53</v>
      </c>
      <c r="C87">
        <v>80</v>
      </c>
      <c r="D87">
        <v>0</v>
      </c>
      <c r="E87">
        <v>0</v>
      </c>
      <c r="F87">
        <v>4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 t="s">
        <v>150</v>
      </c>
      <c r="R87" t="s">
        <v>150</v>
      </c>
      <c r="S87" t="s">
        <v>161</v>
      </c>
    </row>
    <row r="88" spans="1:19" x14ac:dyDescent="0.25">
      <c r="A88" s="8" t="s">
        <v>109</v>
      </c>
      <c r="B88">
        <v>14</v>
      </c>
      <c r="C88">
        <v>18</v>
      </c>
      <c r="D88">
        <v>0</v>
      </c>
      <c r="E88">
        <v>0</v>
      </c>
      <c r="F88">
        <v>4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 t="s">
        <v>139</v>
      </c>
      <c r="R88" t="s">
        <v>139</v>
      </c>
      <c r="S88" t="s">
        <v>161</v>
      </c>
    </row>
    <row r="89" spans="1:19" x14ac:dyDescent="0.25">
      <c r="A89" s="8" t="s">
        <v>110</v>
      </c>
      <c r="B89">
        <v>19</v>
      </c>
      <c r="C89">
        <v>26</v>
      </c>
      <c r="D89">
        <v>0</v>
      </c>
      <c r="E89">
        <v>0</v>
      </c>
      <c r="F89">
        <v>4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 t="s">
        <v>139</v>
      </c>
      <c r="R89" t="s">
        <v>139</v>
      </c>
      <c r="S89" t="s">
        <v>161</v>
      </c>
    </row>
    <row r="90" spans="1:19" x14ac:dyDescent="0.25">
      <c r="A90" s="8" t="s">
        <v>111</v>
      </c>
      <c r="B90">
        <v>24</v>
      </c>
      <c r="C90">
        <v>34</v>
      </c>
      <c r="D90">
        <v>0</v>
      </c>
      <c r="E90">
        <v>0</v>
      </c>
      <c r="F90">
        <v>4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 t="s">
        <v>139</v>
      </c>
      <c r="R90" t="s">
        <v>139</v>
      </c>
      <c r="S90" t="s">
        <v>161</v>
      </c>
    </row>
    <row r="91" spans="1:19" x14ac:dyDescent="0.25">
      <c r="A91" s="8" t="s">
        <v>112</v>
      </c>
      <c r="B91">
        <v>29</v>
      </c>
      <c r="C91">
        <v>42</v>
      </c>
      <c r="D91">
        <v>0</v>
      </c>
      <c r="E91">
        <v>0</v>
      </c>
      <c r="F91">
        <v>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 t="s">
        <v>139</v>
      </c>
      <c r="R91" t="s">
        <v>139</v>
      </c>
      <c r="S91" t="s">
        <v>161</v>
      </c>
    </row>
    <row r="92" spans="1:19" x14ac:dyDescent="0.25">
      <c r="A92" s="8" t="s">
        <v>113</v>
      </c>
      <c r="B92">
        <v>34</v>
      </c>
      <c r="C92">
        <v>50</v>
      </c>
      <c r="D92">
        <v>0</v>
      </c>
      <c r="E92">
        <v>0</v>
      </c>
      <c r="F92">
        <v>4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 t="s">
        <v>139</v>
      </c>
      <c r="R92" t="s">
        <v>139</v>
      </c>
      <c r="S92" t="s">
        <v>161</v>
      </c>
    </row>
    <row r="93" spans="1:19" x14ac:dyDescent="0.25">
      <c r="A93" s="8" t="s">
        <v>114</v>
      </c>
      <c r="B93">
        <v>39</v>
      </c>
      <c r="C93">
        <v>58</v>
      </c>
      <c r="D93">
        <v>0</v>
      </c>
      <c r="E93">
        <v>0</v>
      </c>
      <c r="F93">
        <v>4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t="s">
        <v>139</v>
      </c>
      <c r="R93" t="s">
        <v>139</v>
      </c>
      <c r="S93" t="s">
        <v>161</v>
      </c>
    </row>
    <row r="94" spans="1:19" x14ac:dyDescent="0.25">
      <c r="A94" s="8" t="s">
        <v>115</v>
      </c>
      <c r="B94">
        <v>44</v>
      </c>
      <c r="C94">
        <v>66</v>
      </c>
      <c r="D94">
        <v>0</v>
      </c>
      <c r="E94">
        <v>0</v>
      </c>
      <c r="F94">
        <v>4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t="s">
        <v>139</v>
      </c>
      <c r="R94" t="s">
        <v>139</v>
      </c>
      <c r="S94" t="s">
        <v>161</v>
      </c>
    </row>
    <row r="95" spans="1:19" x14ac:dyDescent="0.25">
      <c r="A95" s="8" t="s">
        <v>116</v>
      </c>
      <c r="B95">
        <v>49</v>
      </c>
      <c r="C95">
        <v>74</v>
      </c>
      <c r="D95">
        <v>0</v>
      </c>
      <c r="E95">
        <v>0</v>
      </c>
      <c r="F95">
        <v>4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t="s">
        <v>139</v>
      </c>
      <c r="R95" t="s">
        <v>139</v>
      </c>
      <c r="S95" t="s">
        <v>161</v>
      </c>
    </row>
    <row r="96" spans="1:19" x14ac:dyDescent="0.25">
      <c r="A96" s="8" t="s">
        <v>117</v>
      </c>
      <c r="B96">
        <v>54</v>
      </c>
      <c r="C96">
        <v>82</v>
      </c>
      <c r="D96">
        <v>0</v>
      </c>
      <c r="E96">
        <v>0</v>
      </c>
      <c r="F96">
        <v>4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 t="s">
        <v>139</v>
      </c>
      <c r="R96" t="s">
        <v>139</v>
      </c>
      <c r="S96" t="s">
        <v>161</v>
      </c>
    </row>
    <row r="97" spans="1:19" x14ac:dyDescent="0.25">
      <c r="A97" s="8" t="s">
        <v>118</v>
      </c>
      <c r="B97">
        <v>59</v>
      </c>
      <c r="C97">
        <v>90</v>
      </c>
      <c r="D97">
        <v>0</v>
      </c>
      <c r="E97">
        <v>0</v>
      </c>
      <c r="F97">
        <v>4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 t="s">
        <v>139</v>
      </c>
      <c r="R97" t="s">
        <v>139</v>
      </c>
      <c r="S97" t="s">
        <v>161</v>
      </c>
    </row>
    <row r="98" spans="1:19" x14ac:dyDescent="0.25">
      <c r="A98" s="8" t="s">
        <v>119</v>
      </c>
      <c r="B98">
        <v>64</v>
      </c>
      <c r="C98">
        <v>98</v>
      </c>
      <c r="D98">
        <v>0</v>
      </c>
      <c r="E98">
        <v>0</v>
      </c>
      <c r="F98">
        <v>4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 t="s">
        <v>139</v>
      </c>
      <c r="R98" t="s">
        <v>139</v>
      </c>
      <c r="S98" t="s">
        <v>161</v>
      </c>
    </row>
    <row r="99" spans="1:19" x14ac:dyDescent="0.25">
      <c r="A99" s="8" t="s">
        <v>120</v>
      </c>
      <c r="B99">
        <v>69</v>
      </c>
      <c r="C99">
        <v>106</v>
      </c>
      <c r="D99">
        <v>0</v>
      </c>
      <c r="E99">
        <v>0</v>
      </c>
      <c r="F99">
        <v>4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 t="s">
        <v>139</v>
      </c>
      <c r="R99" t="s">
        <v>139</v>
      </c>
      <c r="S99" t="s">
        <v>161</v>
      </c>
    </row>
    <row r="100" spans="1:19" x14ac:dyDescent="0.25">
      <c r="A100" s="8" t="s">
        <v>121</v>
      </c>
      <c r="B100">
        <v>74</v>
      </c>
      <c r="C100">
        <v>114</v>
      </c>
      <c r="D100">
        <v>0</v>
      </c>
      <c r="E100">
        <v>0</v>
      </c>
      <c r="F100">
        <v>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t="s">
        <v>139</v>
      </c>
      <c r="R100" t="s">
        <v>139</v>
      </c>
      <c r="S100" t="s">
        <v>161</v>
      </c>
    </row>
    <row r="101" spans="1:19" x14ac:dyDescent="0.25">
      <c r="A101" s="8" t="s">
        <v>174</v>
      </c>
      <c r="B101">
        <v>12</v>
      </c>
      <c r="C101">
        <v>36</v>
      </c>
      <c r="D101">
        <v>0</v>
      </c>
      <c r="E101">
        <v>0</v>
      </c>
      <c r="F101">
        <v>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6</v>
      </c>
      <c r="Q101" t="s">
        <v>173</v>
      </c>
      <c r="R101" t="s">
        <v>173</v>
      </c>
      <c r="S101" t="s">
        <v>161</v>
      </c>
    </row>
    <row r="102" spans="1:19" x14ac:dyDescent="0.25">
      <c r="A102" s="8" t="s">
        <v>176</v>
      </c>
      <c r="B102">
        <v>14</v>
      </c>
      <c r="C102">
        <v>42</v>
      </c>
      <c r="D102">
        <v>0</v>
      </c>
      <c r="E102">
        <v>0</v>
      </c>
      <c r="F102">
        <v>7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7</v>
      </c>
      <c r="Q102" t="s">
        <v>173</v>
      </c>
      <c r="R102" t="s">
        <v>173</v>
      </c>
      <c r="S102" t="s">
        <v>161</v>
      </c>
    </row>
    <row r="103" spans="1:19" x14ac:dyDescent="0.25">
      <c r="A103" s="8" t="s">
        <v>177</v>
      </c>
      <c r="B103">
        <v>16</v>
      </c>
      <c r="C103">
        <v>48</v>
      </c>
      <c r="D103">
        <v>0</v>
      </c>
      <c r="E103">
        <v>0</v>
      </c>
      <c r="F103">
        <v>8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8</v>
      </c>
      <c r="Q103" t="s">
        <v>173</v>
      </c>
      <c r="R103" t="s">
        <v>173</v>
      </c>
      <c r="S103" t="s">
        <v>161</v>
      </c>
    </row>
    <row r="104" spans="1:19" x14ac:dyDescent="0.25">
      <c r="A104" s="8" t="s">
        <v>178</v>
      </c>
      <c r="B104">
        <v>18</v>
      </c>
      <c r="C104">
        <v>54</v>
      </c>
      <c r="D104">
        <v>0</v>
      </c>
      <c r="E104">
        <v>0</v>
      </c>
      <c r="F104">
        <v>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9</v>
      </c>
      <c r="Q104" t="s">
        <v>173</v>
      </c>
      <c r="R104" t="s">
        <v>173</v>
      </c>
      <c r="S104" t="s">
        <v>161</v>
      </c>
    </row>
    <row r="105" spans="1:19" x14ac:dyDescent="0.25">
      <c r="A105" s="8" t="s">
        <v>179</v>
      </c>
      <c r="B105">
        <v>20</v>
      </c>
      <c r="C105">
        <v>60</v>
      </c>
      <c r="D105">
        <v>0</v>
      </c>
      <c r="E105">
        <v>0</v>
      </c>
      <c r="F105">
        <v>10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10</v>
      </c>
      <c r="Q105" t="s">
        <v>173</v>
      </c>
      <c r="R105" t="s">
        <v>173</v>
      </c>
      <c r="S105" t="s">
        <v>161</v>
      </c>
    </row>
    <row r="106" spans="1:19" x14ac:dyDescent="0.25">
      <c r="A106" s="8" t="s">
        <v>180</v>
      </c>
      <c r="B106">
        <v>22</v>
      </c>
      <c r="C106">
        <v>66</v>
      </c>
      <c r="D106">
        <v>0</v>
      </c>
      <c r="E106">
        <v>0</v>
      </c>
      <c r="F106">
        <v>11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11</v>
      </c>
      <c r="Q106" t="s">
        <v>173</v>
      </c>
      <c r="R106" t="s">
        <v>173</v>
      </c>
      <c r="S106" t="s">
        <v>161</v>
      </c>
    </row>
    <row r="107" spans="1:19" x14ac:dyDescent="0.25">
      <c r="A107" s="8" t="s">
        <v>181</v>
      </c>
      <c r="B107">
        <v>24</v>
      </c>
      <c r="C107">
        <v>72</v>
      </c>
      <c r="D107">
        <v>0</v>
      </c>
      <c r="E107">
        <v>0</v>
      </c>
      <c r="F107">
        <v>12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12</v>
      </c>
      <c r="Q107" t="s">
        <v>173</v>
      </c>
      <c r="R107" t="s">
        <v>173</v>
      </c>
      <c r="S107" t="s">
        <v>161</v>
      </c>
    </row>
    <row r="108" spans="1:19" x14ac:dyDescent="0.25">
      <c r="A108" s="8" t="s">
        <v>182</v>
      </c>
      <c r="B108">
        <v>26</v>
      </c>
      <c r="C108">
        <v>78</v>
      </c>
      <c r="D108">
        <v>0</v>
      </c>
      <c r="E108">
        <v>0</v>
      </c>
      <c r="F108">
        <v>13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13</v>
      </c>
      <c r="Q108" t="s">
        <v>173</v>
      </c>
      <c r="R108" t="s">
        <v>173</v>
      </c>
      <c r="S108" t="s">
        <v>161</v>
      </c>
    </row>
    <row r="109" spans="1:19" x14ac:dyDescent="0.25">
      <c r="A109" s="8" t="s">
        <v>183</v>
      </c>
      <c r="B109">
        <v>28</v>
      </c>
      <c r="C109">
        <v>84</v>
      </c>
      <c r="D109">
        <v>0</v>
      </c>
      <c r="E109">
        <v>0</v>
      </c>
      <c r="F109">
        <v>14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14</v>
      </c>
      <c r="Q109" t="s">
        <v>173</v>
      </c>
      <c r="R109" t="s">
        <v>173</v>
      </c>
      <c r="S109" t="s">
        <v>161</v>
      </c>
    </row>
    <row r="110" spans="1:19" x14ac:dyDescent="0.25">
      <c r="A110" s="8" t="s">
        <v>184</v>
      </c>
      <c r="B110">
        <v>30</v>
      </c>
      <c r="C110">
        <v>90</v>
      </c>
      <c r="D110">
        <v>0</v>
      </c>
      <c r="E110">
        <v>0</v>
      </c>
      <c r="F110">
        <v>15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15</v>
      </c>
      <c r="Q110" t="s">
        <v>173</v>
      </c>
      <c r="R110" t="s">
        <v>173</v>
      </c>
      <c r="S110" t="s">
        <v>161</v>
      </c>
    </row>
    <row r="111" spans="1:19" x14ac:dyDescent="0.25">
      <c r="A111" s="8" t="s">
        <v>185</v>
      </c>
      <c r="B111">
        <v>32</v>
      </c>
      <c r="C111">
        <v>96</v>
      </c>
      <c r="D111">
        <v>0</v>
      </c>
      <c r="E111">
        <v>0</v>
      </c>
      <c r="F111">
        <v>16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16</v>
      </c>
      <c r="Q111" t="s">
        <v>173</v>
      </c>
      <c r="R111" t="s">
        <v>173</v>
      </c>
      <c r="S111" t="s">
        <v>161</v>
      </c>
    </row>
    <row r="112" spans="1:19" x14ac:dyDescent="0.25">
      <c r="A112" s="8" t="s">
        <v>186</v>
      </c>
      <c r="B112">
        <v>34</v>
      </c>
      <c r="C112">
        <v>102</v>
      </c>
      <c r="D112">
        <v>0</v>
      </c>
      <c r="E112">
        <v>0</v>
      </c>
      <c r="F112">
        <v>17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17</v>
      </c>
      <c r="Q112" t="s">
        <v>173</v>
      </c>
      <c r="R112" t="s">
        <v>173</v>
      </c>
      <c r="S112" t="s">
        <v>161</v>
      </c>
    </row>
    <row r="113" spans="1:19" x14ac:dyDescent="0.25">
      <c r="A113" s="8" t="s">
        <v>187</v>
      </c>
      <c r="B113">
        <v>36</v>
      </c>
      <c r="C113">
        <v>108</v>
      </c>
      <c r="D113">
        <v>0</v>
      </c>
      <c r="E113">
        <v>0</v>
      </c>
      <c r="F113">
        <v>18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18</v>
      </c>
      <c r="Q113" t="s">
        <v>173</v>
      </c>
      <c r="R113" t="s">
        <v>173</v>
      </c>
      <c r="S113" t="s">
        <v>161</v>
      </c>
    </row>
    <row r="114" spans="1:19" x14ac:dyDescent="0.25">
      <c r="A114" s="8" t="s">
        <v>188</v>
      </c>
      <c r="B114">
        <v>38</v>
      </c>
      <c r="C114">
        <v>114</v>
      </c>
      <c r="D114">
        <v>0</v>
      </c>
      <c r="E114">
        <v>0</v>
      </c>
      <c r="F114">
        <v>19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19</v>
      </c>
      <c r="Q114" t="s">
        <v>173</v>
      </c>
      <c r="R114" t="s">
        <v>173</v>
      </c>
      <c r="S114" t="s">
        <v>161</v>
      </c>
    </row>
    <row r="115" spans="1:19" x14ac:dyDescent="0.25">
      <c r="A115" s="8" t="s">
        <v>189</v>
      </c>
      <c r="B115">
        <v>40</v>
      </c>
      <c r="C115">
        <v>120</v>
      </c>
      <c r="D115">
        <v>0</v>
      </c>
      <c r="E115">
        <v>0</v>
      </c>
      <c r="F115">
        <v>20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20</v>
      </c>
      <c r="Q115" t="s">
        <v>173</v>
      </c>
      <c r="R115" t="s">
        <v>173</v>
      </c>
      <c r="S115" t="s">
        <v>161</v>
      </c>
    </row>
    <row r="116" spans="1:19" x14ac:dyDescent="0.25">
      <c r="A116" s="8" t="s">
        <v>190</v>
      </c>
      <c r="B116">
        <v>42</v>
      </c>
      <c r="C116">
        <v>126</v>
      </c>
      <c r="D116">
        <v>0</v>
      </c>
      <c r="E116">
        <v>0</v>
      </c>
      <c r="F116">
        <v>21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21</v>
      </c>
      <c r="Q116" t="s">
        <v>173</v>
      </c>
      <c r="R116" t="s">
        <v>173</v>
      </c>
      <c r="S116" t="s">
        <v>161</v>
      </c>
    </row>
    <row r="117" spans="1:19" x14ac:dyDescent="0.25">
      <c r="A117" s="8" t="s">
        <v>191</v>
      </c>
      <c r="B117">
        <v>44</v>
      </c>
      <c r="C117">
        <v>132</v>
      </c>
      <c r="D117">
        <v>0</v>
      </c>
      <c r="E117">
        <v>0</v>
      </c>
      <c r="F117">
        <v>22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22</v>
      </c>
      <c r="Q117" t="s">
        <v>173</v>
      </c>
      <c r="R117" t="s">
        <v>173</v>
      </c>
      <c r="S117" t="s">
        <v>161</v>
      </c>
    </row>
    <row r="118" spans="1:19" x14ac:dyDescent="0.25">
      <c r="A118" s="8" t="s">
        <v>192</v>
      </c>
      <c r="B118">
        <v>46</v>
      </c>
      <c r="C118">
        <v>138</v>
      </c>
      <c r="D118">
        <v>0</v>
      </c>
      <c r="E118">
        <v>0</v>
      </c>
      <c r="F118">
        <v>23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23</v>
      </c>
      <c r="Q118" t="s">
        <v>173</v>
      </c>
      <c r="R118" t="s">
        <v>173</v>
      </c>
      <c r="S118" t="s">
        <v>161</v>
      </c>
    </row>
    <row r="119" spans="1:19" x14ac:dyDescent="0.25">
      <c r="A119" s="8" t="s">
        <v>193</v>
      </c>
      <c r="B119">
        <v>48</v>
      </c>
      <c r="C119">
        <v>144</v>
      </c>
      <c r="D119">
        <v>0</v>
      </c>
      <c r="E119">
        <v>0</v>
      </c>
      <c r="F119">
        <v>24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24</v>
      </c>
      <c r="Q119" t="s">
        <v>173</v>
      </c>
      <c r="R119" t="s">
        <v>173</v>
      </c>
      <c r="S119" t="s">
        <v>161</v>
      </c>
    </row>
    <row r="120" spans="1:19" x14ac:dyDescent="0.25">
      <c r="A120" s="8" t="s">
        <v>194</v>
      </c>
      <c r="B120">
        <v>50</v>
      </c>
      <c r="C120">
        <v>150</v>
      </c>
      <c r="D120">
        <v>0</v>
      </c>
      <c r="E120">
        <v>0</v>
      </c>
      <c r="F120">
        <v>25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25</v>
      </c>
      <c r="Q120" t="s">
        <v>173</v>
      </c>
      <c r="R120" t="s">
        <v>173</v>
      </c>
      <c r="S120" t="s">
        <v>161</v>
      </c>
    </row>
    <row r="121" spans="1:19" x14ac:dyDescent="0.25">
      <c r="A121" s="8" t="s">
        <v>195</v>
      </c>
      <c r="B121">
        <v>52</v>
      </c>
      <c r="C121">
        <v>156</v>
      </c>
      <c r="D121">
        <v>0</v>
      </c>
      <c r="E121">
        <v>0</v>
      </c>
      <c r="F121">
        <v>26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26</v>
      </c>
      <c r="Q121" t="s">
        <v>173</v>
      </c>
      <c r="R121" t="s">
        <v>173</v>
      </c>
      <c r="S121" t="s">
        <v>161</v>
      </c>
    </row>
    <row r="122" spans="1:19" x14ac:dyDescent="0.25">
      <c r="A122" s="8" t="s">
        <v>196</v>
      </c>
      <c r="B122">
        <v>54</v>
      </c>
      <c r="C122">
        <v>162</v>
      </c>
      <c r="D122">
        <v>0</v>
      </c>
      <c r="E122">
        <v>0</v>
      </c>
      <c r="F122">
        <v>27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27</v>
      </c>
      <c r="Q122" t="s">
        <v>173</v>
      </c>
      <c r="R122" t="s">
        <v>173</v>
      </c>
      <c r="S122" t="s">
        <v>161</v>
      </c>
    </row>
  </sheetData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G15" sqref="G15"/>
    </sheetView>
  </sheetViews>
  <sheetFormatPr defaultColWidth="8.875" defaultRowHeight="15.75" x14ac:dyDescent="0.25"/>
  <sheetData>
    <row r="1" spans="1:2" x14ac:dyDescent="0.25">
      <c r="A1" t="s">
        <v>30</v>
      </c>
      <c r="B1">
        <v>12</v>
      </c>
    </row>
    <row r="2" spans="1:2" x14ac:dyDescent="0.25">
      <c r="A2" t="s">
        <v>39</v>
      </c>
      <c r="B2">
        <v>1.00727646677</v>
      </c>
    </row>
    <row r="3" spans="1:2" x14ac:dyDescent="0.25">
      <c r="A3" t="s">
        <v>31</v>
      </c>
      <c r="B3">
        <v>1.0078250399999999</v>
      </c>
    </row>
    <row r="4" spans="1:2" x14ac:dyDescent="0.25">
      <c r="A4" t="s">
        <v>32</v>
      </c>
      <c r="B4">
        <v>14.003074005</v>
      </c>
    </row>
    <row r="5" spans="1:2" x14ac:dyDescent="0.25">
      <c r="A5" t="s">
        <v>33</v>
      </c>
      <c r="B5">
        <v>15.994914622</v>
      </c>
    </row>
    <row r="6" spans="1:2" x14ac:dyDescent="0.25">
      <c r="A6" t="s">
        <v>34</v>
      </c>
      <c r="B6">
        <v>30.973761511999999</v>
      </c>
    </row>
    <row r="7" spans="1:2" x14ac:dyDescent="0.25">
      <c r="A7" t="s">
        <v>35</v>
      </c>
      <c r="B7">
        <v>31.972070689999999</v>
      </c>
    </row>
    <row r="8" spans="1:2" x14ac:dyDescent="0.25">
      <c r="A8" t="s">
        <v>36</v>
      </c>
      <c r="B8">
        <v>22.98977</v>
      </c>
    </row>
    <row r="9" spans="1:2" x14ac:dyDescent="0.25">
      <c r="A9" t="s">
        <v>37</v>
      </c>
      <c r="B9">
        <v>34.968852707000003</v>
      </c>
    </row>
    <row r="10" spans="1:2" x14ac:dyDescent="0.25">
      <c r="A10" t="s">
        <v>38</v>
      </c>
      <c r="B10">
        <v>38.963706860999999</v>
      </c>
    </row>
    <row r="11" spans="1:2" x14ac:dyDescent="0.25">
      <c r="A11" t="s">
        <v>41</v>
      </c>
      <c r="B11">
        <v>5.4857990924000002E-4</v>
      </c>
    </row>
    <row r="12" spans="1:2" x14ac:dyDescent="0.25">
      <c r="A12" t="s">
        <v>44</v>
      </c>
      <c r="B12">
        <v>23.985045</v>
      </c>
    </row>
    <row r="13" spans="1:2" x14ac:dyDescent="0.25">
      <c r="A13" t="s">
        <v>175</v>
      </c>
      <c r="B13">
        <v>27.97692649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C1" workbookViewId="0">
      <selection activeCell="C38" sqref="C38"/>
    </sheetView>
  </sheetViews>
  <sheetFormatPr defaultColWidth="8.875" defaultRowHeight="15.75" x14ac:dyDescent="0.25"/>
  <cols>
    <col min="1" max="1" width="10.375" bestFit="1" customWidth="1"/>
    <col min="2" max="2" width="167.875" bestFit="1" customWidth="1"/>
  </cols>
  <sheetData>
    <row r="1" spans="1:2" x14ac:dyDescent="0.25">
      <c r="A1" t="s">
        <v>85</v>
      </c>
    </row>
    <row r="2" spans="1:2" x14ac:dyDescent="0.25">
      <c r="A2" t="s">
        <v>170</v>
      </c>
    </row>
    <row r="3" spans="1:2" x14ac:dyDescent="0.25">
      <c r="A3" t="s">
        <v>45</v>
      </c>
    </row>
    <row r="4" spans="1:2" x14ac:dyDescent="0.25">
      <c r="A4" t="s">
        <v>168</v>
      </c>
    </row>
    <row r="5" spans="1:2" x14ac:dyDescent="0.25">
      <c r="A5" t="s">
        <v>144</v>
      </c>
    </row>
    <row r="7" spans="1:2" x14ac:dyDescent="0.25">
      <c r="A7" t="s">
        <v>83</v>
      </c>
    </row>
    <row r="9" spans="1:2" x14ac:dyDescent="0.25">
      <c r="B9" t="s">
        <v>166</v>
      </c>
    </row>
    <row r="10" spans="1:2" x14ac:dyDescent="0.25">
      <c r="B10" t="s">
        <v>165</v>
      </c>
    </row>
    <row r="11" spans="1:2" x14ac:dyDescent="0.25">
      <c r="B11" t="s">
        <v>171</v>
      </c>
    </row>
    <row r="12" spans="1:2" x14ac:dyDescent="0.25">
      <c r="B12" t="s">
        <v>172</v>
      </c>
    </row>
    <row r="13" spans="1:2" x14ac:dyDescent="0.25">
      <c r="B13" t="s">
        <v>167</v>
      </c>
    </row>
    <row r="14" spans="1:2" x14ac:dyDescent="0.25">
      <c r="B14" t="s">
        <v>156</v>
      </c>
    </row>
    <row r="16" spans="1:2" x14ac:dyDescent="0.25">
      <c r="A16" t="s">
        <v>46</v>
      </c>
    </row>
    <row r="17" spans="1:3" x14ac:dyDescent="0.25">
      <c r="A17" s="5" t="s">
        <v>47</v>
      </c>
      <c r="B17" s="5" t="s">
        <v>48</v>
      </c>
      <c r="C17" s="5" t="s">
        <v>49</v>
      </c>
    </row>
    <row r="18" spans="1:3" x14ac:dyDescent="0.25">
      <c r="A18" s="6">
        <v>42327</v>
      </c>
      <c r="B18" t="s">
        <v>51</v>
      </c>
      <c r="C18" t="s">
        <v>50</v>
      </c>
    </row>
    <row r="19" spans="1:3" x14ac:dyDescent="0.25">
      <c r="A19" s="6">
        <v>42328</v>
      </c>
      <c r="B19" t="s">
        <v>56</v>
      </c>
      <c r="C19" t="s">
        <v>50</v>
      </c>
    </row>
    <row r="20" spans="1:3" x14ac:dyDescent="0.25">
      <c r="A20" s="6">
        <v>42329</v>
      </c>
      <c r="B20" t="s">
        <v>80</v>
      </c>
      <c r="C20" t="s">
        <v>50</v>
      </c>
    </row>
    <row r="21" spans="1:3" x14ac:dyDescent="0.25">
      <c r="A21" s="6">
        <v>42344</v>
      </c>
      <c r="B21" t="s">
        <v>84</v>
      </c>
      <c r="C21" t="s">
        <v>50</v>
      </c>
    </row>
    <row r="22" spans="1:3" x14ac:dyDescent="0.25">
      <c r="A22" s="6">
        <v>42344</v>
      </c>
      <c r="B22" t="s">
        <v>145</v>
      </c>
      <c r="C22" t="s">
        <v>50</v>
      </c>
    </row>
    <row r="23" spans="1:3" x14ac:dyDescent="0.25">
      <c r="A23" s="6">
        <v>42371</v>
      </c>
      <c r="B23" t="s">
        <v>86</v>
      </c>
      <c r="C23" t="s">
        <v>50</v>
      </c>
    </row>
    <row r="24" spans="1:3" x14ac:dyDescent="0.25">
      <c r="A24" s="6">
        <v>42607</v>
      </c>
      <c r="B24" t="s">
        <v>89</v>
      </c>
      <c r="C24" t="s">
        <v>50</v>
      </c>
    </row>
    <row r="25" spans="1:3" x14ac:dyDescent="0.25">
      <c r="A25" s="6">
        <v>42624</v>
      </c>
      <c r="B25" t="s">
        <v>136</v>
      </c>
      <c r="C25" t="s">
        <v>137</v>
      </c>
    </row>
    <row r="26" spans="1:3" x14ac:dyDescent="0.25">
      <c r="A26" s="6">
        <v>42709</v>
      </c>
      <c r="B26" t="s">
        <v>147</v>
      </c>
      <c r="C26" t="s">
        <v>137</v>
      </c>
    </row>
    <row r="27" spans="1:3" x14ac:dyDescent="0.25">
      <c r="A27" s="6">
        <v>42719</v>
      </c>
      <c r="B27" t="s">
        <v>138</v>
      </c>
      <c r="C27" t="s">
        <v>137</v>
      </c>
    </row>
    <row r="28" spans="1:3" x14ac:dyDescent="0.25">
      <c r="A28" s="6">
        <v>42758</v>
      </c>
      <c r="B28" t="s">
        <v>142</v>
      </c>
      <c r="C28" t="s">
        <v>50</v>
      </c>
    </row>
    <row r="29" spans="1:3" x14ac:dyDescent="0.25">
      <c r="A29" s="6">
        <v>42758</v>
      </c>
      <c r="B29" t="s">
        <v>143</v>
      </c>
      <c r="C29" t="s">
        <v>50</v>
      </c>
    </row>
    <row r="30" spans="1:3" x14ac:dyDescent="0.25">
      <c r="A30" s="6">
        <v>42758</v>
      </c>
      <c r="B30" t="s">
        <v>155</v>
      </c>
      <c r="C30" t="s">
        <v>50</v>
      </c>
    </row>
    <row r="31" spans="1:3" x14ac:dyDescent="0.25">
      <c r="A31" s="6">
        <v>42758</v>
      </c>
      <c r="B31" t="s">
        <v>146</v>
      </c>
      <c r="C31" t="s">
        <v>50</v>
      </c>
    </row>
    <row r="32" spans="1:3" x14ac:dyDescent="0.25">
      <c r="A32" s="6">
        <v>42758</v>
      </c>
      <c r="B32" t="s">
        <v>157</v>
      </c>
      <c r="C32" t="s">
        <v>50</v>
      </c>
    </row>
    <row r="33" spans="1:3" x14ac:dyDescent="0.25">
      <c r="A33" s="6">
        <v>42759</v>
      </c>
      <c r="B33" t="s">
        <v>158</v>
      </c>
      <c r="C33" t="s">
        <v>50</v>
      </c>
    </row>
    <row r="34" spans="1:3" x14ac:dyDescent="0.25">
      <c r="A34" s="6">
        <v>42759</v>
      </c>
      <c r="B34" t="s">
        <v>162</v>
      </c>
      <c r="C34" t="s">
        <v>50</v>
      </c>
    </row>
    <row r="35" spans="1:3" x14ac:dyDescent="0.25">
      <c r="A35" s="6">
        <v>42760</v>
      </c>
      <c r="B35" t="s">
        <v>163</v>
      </c>
      <c r="C35" t="s">
        <v>164</v>
      </c>
    </row>
    <row r="36" spans="1:3" x14ac:dyDescent="0.25">
      <c r="A36" s="6">
        <v>42769</v>
      </c>
      <c r="B36" s="7" t="s">
        <v>169</v>
      </c>
      <c r="C36" s="7" t="s">
        <v>50</v>
      </c>
    </row>
    <row r="37" spans="1:3" x14ac:dyDescent="0.25">
      <c r="A37" s="6">
        <v>42779</v>
      </c>
      <c r="B37" t="s">
        <v>197</v>
      </c>
      <c r="C37" t="s">
        <v>137</v>
      </c>
    </row>
  </sheetData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Elemental composition matrix</vt:lpstr>
      <vt:lpstr>LOBSTAHS_componentCompTable</vt:lpstr>
      <vt:lpstr>Exact masses of basic species 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Collins</dc:creator>
  <cp:lastModifiedBy>Jonathan</cp:lastModifiedBy>
  <dcterms:created xsi:type="dcterms:W3CDTF">2015-11-19T16:45:06Z</dcterms:created>
  <dcterms:modified xsi:type="dcterms:W3CDTF">2017-02-13T22:13:57Z</dcterms:modified>
</cp:coreProperties>
</file>